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25" windowWidth="27795" windowHeight="11565"/>
  </bookViews>
  <sheets>
    <sheet name="b.ogół. i do 30 r.ż." sheetId="4" r:id="rId1"/>
    <sheet name="w tym kobiety" sheetId="6" r:id="rId2"/>
    <sheet name="akt.for. do 30 i 25 r.ż." sheetId="2" r:id="rId3"/>
    <sheet name="bez do 30 i 25 r.ż." sheetId="1" r:id="rId4"/>
  </sheets>
  <definedNames>
    <definedName name="OLE_LINK1" localSheetId="3">'bez do 30 i 25 r.ż.'!$B$1</definedName>
  </definedNames>
  <calcPr calcId="145621"/>
</workbook>
</file>

<file path=xl/calcChain.xml><?xml version="1.0" encoding="utf-8"?>
<calcChain xmlns="http://schemas.openxmlformats.org/spreadsheetml/2006/main">
  <c r="F13" i="1" l="1"/>
  <c r="F12" i="1"/>
  <c r="D52" i="4" l="1"/>
  <c r="C14" i="1" l="1"/>
  <c r="C12" i="1" l="1"/>
  <c r="D12" i="1"/>
  <c r="E12" i="1"/>
  <c r="G12" i="1"/>
  <c r="H12" i="1"/>
  <c r="I12" i="1"/>
  <c r="J12" i="1"/>
  <c r="D54" i="4" l="1"/>
  <c r="E55" i="4" l="1"/>
  <c r="E54" i="4"/>
  <c r="D55" i="4"/>
  <c r="C13" i="1"/>
  <c r="F6" i="4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1" i="6"/>
  <c r="F42" i="6"/>
  <c r="F43" i="6"/>
  <c r="F45" i="6"/>
  <c r="F47" i="6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3" i="4"/>
  <c r="F44" i="4"/>
  <c r="F45" i="4"/>
  <c r="F47" i="4"/>
  <c r="F49" i="4"/>
  <c r="B55" i="2" l="1"/>
  <c r="B54" i="6"/>
  <c r="E50" i="6" l="1"/>
  <c r="E52" i="6"/>
  <c r="E53" i="6"/>
  <c r="E52" i="4" l="1"/>
  <c r="D53" i="6"/>
  <c r="D52" i="6"/>
  <c r="D50" i="6"/>
  <c r="F50" i="6" s="1"/>
  <c r="G51" i="2"/>
  <c r="G53" i="2"/>
  <c r="F53" i="2"/>
  <c r="G54" i="2"/>
  <c r="F54" i="2"/>
  <c r="F51" i="2"/>
  <c r="F52" i="4" l="1"/>
  <c r="D13" i="1"/>
  <c r="E13" i="1"/>
  <c r="G13" i="1"/>
  <c r="H13" i="1"/>
  <c r="I13" i="1"/>
  <c r="J13" i="1"/>
  <c r="E48" i="2" l="1"/>
  <c r="E46" i="2"/>
  <c r="E44" i="2"/>
  <c r="E43" i="2"/>
  <c r="E42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6" i="2"/>
  <c r="D44" i="2"/>
  <c r="D43" i="2"/>
  <c r="D42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1" i="2" l="1"/>
  <c r="E54" i="2"/>
  <c r="E53" i="2"/>
  <c r="D51" i="2"/>
  <c r="D53" i="2"/>
  <c r="D54" i="2"/>
  <c r="F55" i="4"/>
  <c r="F54" i="4"/>
</calcChain>
</file>

<file path=xl/sharedStrings.xml><?xml version="1.0" encoding="utf-8"?>
<sst xmlns="http://schemas.openxmlformats.org/spreadsheetml/2006/main" count="247" uniqueCount="104">
  <si>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</si>
  <si>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</si>
  <si>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</si>
  <si>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</si>
  <si>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</si>
  <si>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</si>
  <si>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</si>
  <si>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</si>
  <si>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</si>
  <si>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</si>
  <si>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</si>
  <si>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</si>
  <si>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</si>
  <si>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</si>
  <si>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</si>
  <si>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</si>
  <si>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</si>
  <si>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</si>
  <si>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</si>
  <si>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</si>
  <si>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</si>
  <si>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</si>
  <si>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</si>
  <si>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</si>
  <si>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</si>
  <si>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</si>
  <si>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</si>
  <si>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</si>
  <si>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</si>
  <si>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</si>
  <si>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</si>
  <si>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</si>
  <si>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</si>
  <si>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</si>
  <si>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</si>
  <si>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</si>
  <si>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</si>
  <si>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</si>
  <si>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</si>
  <si>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</si>
  <si>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</si>
  <si>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</si>
  <si>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</si>
  <si>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</si>
  <si>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</si>
  <si>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</si>
  <si>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</si>
  <si>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</si>
  <si>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</si>
  <si>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</si>
  <si>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</si>
  <si>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</si>
  <si>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</si>
  <si>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</si>
  <si>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</si>
  <si>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</si>
  <si>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</si>
  <si>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</si>
  <si>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</si>
  <si>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</si>
  <si>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</si>
  <si>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</si>
  <si>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</si>
  <si>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</si>
  <si>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</si>
  <si>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</si>
  <si>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</si>
  <si>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</si>
  <si>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</si>
  <si>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subsydiowanej działalności gospodarczej, w ramach bonu na zasiedlenie (art.66n)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</si>
  <si>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</si>
  <si>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</si>
  <si>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</si>
  <si>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</si>
  <si>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</si>
  <si>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</si>
  <si>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</si>
  <si>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</si>
  <si>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</si>
  <si>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</si>
  <si>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Podjęcia pracy subsydiowanej poza miejscem zamieszkania, w ramach bonu na zasiedlenie (art. 66n)</t>
  </si>
  <si>
    <t>Podjęcia pracy subsydiowanej w ramach bonu zatrudnieniowego (art. 66m)</t>
  </si>
  <si>
    <t>Podjęcia subsydiowanej działalności gospodarczej, w ramach bonu na zasiedlenie (art.66n ustawy o promocji zatrudnienia i instytucjach rynku pracy)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</si>
  <si>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</si>
  <si>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</si>
  <si>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</si>
  <si>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Bezrobotny może uzyskać dofinansowanie w zakresie przewidzianym w ustawie o promocji zatrudnienia i instytucjach rynku pracy.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</si>
  <si>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</si>
  <si>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</si>
  <si>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</si>
  <si>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</si>
  <si>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x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</si>
  <si>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</si>
  <si>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</si>
  <si>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</si>
  <si>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Od dnia 14 czewca 2019 roku weszło w życie uchylenie ustalania profilu pomocy dla osób bezrobotnych (obowiązywało od dnia 27 V 2014 roku).</t>
  </si>
  <si>
    <t xml:space="preserve">Bezrobocie wśród osób młodych (do 30 roku życia, w tym do 25 r.ż.), którzy są </t>
  </si>
  <si>
    <t>zarejestrowani w PUP w stos. do ogólnej liczby osób bezrobotnych zarejestrowanych w PUP</t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</si>
  <si>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 xml:space="preserve"> Średnia bezrobotnych oznacza iloraz liczby bezrobotnych wg stanu na ostatni dzień miesiąca </t>
    </r>
  </si>
  <si>
    <r>
      <t xml:space="preserve">    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</si>
  <si>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</t>
    </r>
    <r>
      <rPr>
        <b/>
        <u/>
        <sz val="11"/>
        <color theme="1"/>
        <rFont val="Times New Roman"/>
        <family val="1"/>
        <charset val="238"/>
      </rPr>
      <t xml:space="preserve">  2020 roku</t>
    </r>
  </si>
  <si>
    <t>*   Liczby zawarte w zestawieniu - za 2020 rok.</t>
  </si>
  <si>
    <r>
      <t xml:space="preserve">** Liczby dotyczą </t>
    </r>
    <r>
      <rPr>
        <u/>
        <sz val="7"/>
        <color theme="1"/>
        <rFont val="Times New Roman"/>
        <family val="1"/>
        <charset val="238"/>
      </rPr>
      <t>średniej arytmetycznej</t>
    </r>
    <r>
      <rPr>
        <sz val="7"/>
        <color theme="1"/>
        <rFont val="Times New Roman"/>
        <family val="1"/>
        <charset val="238"/>
      </rPr>
      <t xml:space="preserve"> z okr.  I - XII  2020 r.</t>
    </r>
  </si>
  <si>
    <t xml:space="preserve">   za okres I - XII przez adekwatną liczbę okresów sprawozdawczych.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</si>
</sst>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u/>
      <sz val="7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  <fill>
      <patternFill patternType="solid">
        <fgColor rgb="FFE4E3BA"/>
        <bgColor indexed="64"/>
      </patternFill>
    </fill>
  </fills>
  <borders count="8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center"/>
    </xf>
  </cellStyleXfs>
  <cellXfs count="267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3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6" borderId="28" xfId="0" applyFont="1" applyFill="1" applyBorder="1" applyAlignment="1">
      <alignment vertical="center" wrapText="1"/>
    </xf>
    <xf numFmtId="3" fontId="6" fillId="6" borderId="29" xfId="0" applyNumberFormat="1" applyFont="1" applyFill="1" applyBorder="1" applyAlignment="1">
      <alignment horizontal="center" vertical="center" wrapText="1"/>
    </xf>
    <xf numFmtId="164" fontId="6" fillId="6" borderId="30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164" fontId="6" fillId="5" borderId="15" xfId="0" applyNumberFormat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6" fillId="0" borderId="40" xfId="0" applyNumberFormat="1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6" fillId="8" borderId="28" xfId="0" applyFont="1" applyFill="1" applyBorder="1" applyAlignment="1">
      <alignment vertical="center" wrapText="1"/>
    </xf>
    <xf numFmtId="3" fontId="6" fillId="8" borderId="29" xfId="0" applyNumberFormat="1" applyFont="1" applyFill="1" applyBorder="1" applyAlignment="1">
      <alignment horizontal="center" vertical="center" wrapText="1"/>
    </xf>
    <xf numFmtId="164" fontId="6" fillId="8" borderId="30" xfId="0" applyNumberFormat="1" applyFont="1" applyFill="1" applyBorder="1" applyAlignment="1">
      <alignment horizontal="center" vertical="center" wrapText="1"/>
    </xf>
    <xf numFmtId="3" fontId="6" fillId="8" borderId="35" xfId="0" applyNumberFormat="1" applyFont="1" applyFill="1" applyBorder="1" applyAlignment="1">
      <alignment horizontal="center" vertical="center" wrapText="1"/>
    </xf>
    <xf numFmtId="164" fontId="6" fillId="8" borderId="46" xfId="0" applyNumberFormat="1" applyFont="1" applyFill="1" applyBorder="1" applyAlignment="1">
      <alignment horizontal="center" vertical="center" wrapText="1"/>
    </xf>
    <xf numFmtId="3" fontId="6" fillId="9" borderId="29" xfId="0" applyNumberFormat="1" applyFont="1" applyFill="1" applyBorder="1" applyAlignment="1">
      <alignment horizontal="center" vertical="center" wrapText="1"/>
    </xf>
    <xf numFmtId="0" fontId="6" fillId="10" borderId="29" xfId="0" applyNumberFormat="1" applyFont="1" applyFill="1" applyBorder="1" applyAlignment="1">
      <alignment horizontal="center" vertical="center" wrapText="1"/>
    </xf>
    <xf numFmtId="164" fontId="6" fillId="9" borderId="30" xfId="0" quotePrefix="1" applyNumberFormat="1" applyFont="1" applyFill="1" applyBorder="1" applyAlignment="1">
      <alignment horizontal="center" vertical="center" wrapText="1"/>
    </xf>
    <xf numFmtId="3" fontId="5" fillId="11" borderId="24" xfId="0" applyNumberFormat="1" applyFont="1" applyFill="1" applyBorder="1" applyAlignment="1">
      <alignment horizontal="center" vertical="center" wrapText="1"/>
    </xf>
    <xf numFmtId="164" fontId="4" fillId="11" borderId="24" xfId="0" applyNumberFormat="1" applyFont="1" applyFill="1" applyBorder="1" applyAlignment="1">
      <alignment horizontal="center" vertical="center" wrapText="1"/>
    </xf>
    <xf numFmtId="3" fontId="5" fillId="8" borderId="24" xfId="0" applyNumberFormat="1" applyFont="1" applyFill="1" applyBorder="1" applyAlignment="1">
      <alignment horizontal="center" vertical="center" wrapText="1"/>
    </xf>
    <xf numFmtId="164" fontId="4" fillId="8" borderId="24" xfId="0" applyNumberFormat="1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vertical="center" wrapText="1"/>
    </xf>
    <xf numFmtId="3" fontId="6" fillId="12" borderId="48" xfId="0" applyNumberFormat="1" applyFont="1" applyFill="1" applyBorder="1" applyAlignment="1">
      <alignment horizontal="center" vertical="center" wrapText="1"/>
    </xf>
    <xf numFmtId="164" fontId="6" fillId="12" borderId="49" xfId="0" quotePrefix="1" applyNumberFormat="1" applyFont="1" applyFill="1" applyBorder="1" applyAlignment="1">
      <alignment horizontal="center" vertical="center" wrapText="1"/>
    </xf>
    <xf numFmtId="0" fontId="6" fillId="10" borderId="30" xfId="0" quotePrefix="1" applyNumberFormat="1" applyFont="1" applyFill="1" applyBorder="1" applyAlignment="1">
      <alignment horizontal="center" vertical="center" wrapText="1"/>
    </xf>
    <xf numFmtId="3" fontId="6" fillId="13" borderId="14" xfId="0" applyNumberFormat="1" applyFont="1" applyFill="1" applyBorder="1" applyAlignment="1">
      <alignment horizontal="center" vertical="center" wrapText="1"/>
    </xf>
    <xf numFmtId="164" fontId="6" fillId="13" borderId="15" xfId="0" applyNumberFormat="1" applyFont="1" applyFill="1" applyBorder="1" applyAlignment="1">
      <alignment horizontal="center" vertical="center" wrapText="1"/>
    </xf>
    <xf numFmtId="3" fontId="2" fillId="13" borderId="32" xfId="0" applyNumberFormat="1" applyFont="1" applyFill="1" applyBorder="1" applyAlignment="1">
      <alignment horizontal="center" vertical="center" wrapText="1"/>
    </xf>
    <xf numFmtId="164" fontId="2" fillId="13" borderId="31" xfId="0" applyNumberFormat="1" applyFont="1" applyFill="1" applyBorder="1" applyAlignment="1">
      <alignment horizontal="center" vertical="center" wrapText="1"/>
    </xf>
    <xf numFmtId="3" fontId="6" fillId="13" borderId="35" xfId="0" applyNumberFormat="1" applyFont="1" applyFill="1" applyBorder="1" applyAlignment="1">
      <alignment horizontal="center" vertical="center" wrapText="1"/>
    </xf>
    <xf numFmtId="164" fontId="6" fillId="13" borderId="46" xfId="0" applyNumberFormat="1" applyFont="1" applyFill="1" applyBorder="1" applyAlignment="1">
      <alignment horizontal="center" vertical="center" wrapText="1"/>
    </xf>
    <xf numFmtId="3" fontId="2" fillId="13" borderId="14" xfId="0" applyNumberFormat="1" applyFont="1" applyFill="1" applyBorder="1" applyAlignment="1">
      <alignment horizontal="center" vertical="center" wrapText="1"/>
    </xf>
    <xf numFmtId="164" fontId="2" fillId="13" borderId="15" xfId="0" applyNumberFormat="1" applyFont="1" applyFill="1" applyBorder="1" applyAlignment="1">
      <alignment horizontal="center" vertical="center" wrapText="1"/>
    </xf>
    <xf numFmtId="3" fontId="6" fillId="13" borderId="33" xfId="0" applyNumberFormat="1" applyFont="1" applyFill="1" applyBorder="1" applyAlignment="1">
      <alignment horizontal="center" vertical="center" wrapText="1"/>
    </xf>
    <xf numFmtId="164" fontId="6" fillId="13" borderId="3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3" fontId="4" fillId="8" borderId="2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6" fillId="13" borderId="15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6" fillId="8" borderId="30" xfId="0" applyNumberFormat="1" applyFont="1" applyFill="1" applyBorder="1" applyAlignment="1">
      <alignment horizontal="center" vertical="center" wrapText="1"/>
    </xf>
    <xf numFmtId="3" fontId="6" fillId="6" borderId="30" xfId="0" applyNumberFormat="1" applyFont="1" applyFill="1" applyBorder="1" applyAlignment="1">
      <alignment horizontal="center" vertical="center" wrapText="1"/>
    </xf>
    <xf numFmtId="3" fontId="2" fillId="13" borderId="31" xfId="0" applyNumberFormat="1" applyFont="1" applyFill="1" applyBorder="1" applyAlignment="1">
      <alignment horizontal="center" vertical="center" wrapText="1"/>
    </xf>
    <xf numFmtId="3" fontId="6" fillId="8" borderId="46" xfId="0" applyNumberFormat="1" applyFont="1" applyFill="1" applyBorder="1" applyAlignment="1">
      <alignment horizontal="center" vertical="center" wrapText="1"/>
    </xf>
    <xf numFmtId="3" fontId="6" fillId="13" borderId="46" xfId="0" applyNumberFormat="1" applyFont="1" applyFill="1" applyBorder="1" applyAlignment="1">
      <alignment horizontal="center" vertical="center" wrapText="1"/>
    </xf>
    <xf numFmtId="3" fontId="2" fillId="13" borderId="15" xfId="0" applyNumberFormat="1" applyFont="1" applyFill="1" applyBorder="1" applyAlignment="1">
      <alignment horizontal="center" vertical="center" wrapText="1"/>
    </xf>
    <xf numFmtId="3" fontId="6" fillId="13" borderId="34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3" fontId="6" fillId="5" borderId="15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2" fillId="7" borderId="51" xfId="0" applyNumberFormat="1" applyFont="1" applyFill="1" applyBorder="1" applyAlignment="1">
      <alignment horizontal="center" vertical="center" wrapText="1"/>
    </xf>
    <xf numFmtId="164" fontId="2" fillId="7" borderId="52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3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/>
    <xf numFmtId="49" fontId="12" fillId="2" borderId="0" xfId="0" applyNumberFormat="1" applyFont="1" applyFill="1"/>
    <xf numFmtId="0" fontId="17" fillId="2" borderId="0" xfId="0" applyFont="1" applyFill="1"/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4" fillId="3" borderId="33" xfId="0" applyFont="1" applyFill="1" applyBorder="1" applyAlignment="1">
      <alignment horizontal="center" vertical="center" wrapText="1"/>
    </xf>
    <xf numFmtId="3" fontId="6" fillId="14" borderId="14" xfId="0" applyNumberFormat="1" applyFont="1" applyFill="1" applyBorder="1" applyAlignment="1">
      <alignment horizontal="center" vertical="center" wrapText="1"/>
    </xf>
    <xf numFmtId="164" fontId="6" fillId="14" borderId="15" xfId="0" applyNumberFormat="1" applyFont="1" applyFill="1" applyBorder="1" applyAlignment="1">
      <alignment horizontal="center" vertical="center" wrapText="1"/>
    </xf>
    <xf numFmtId="3" fontId="2" fillId="14" borderId="32" xfId="0" applyNumberFormat="1" applyFont="1" applyFill="1" applyBorder="1" applyAlignment="1">
      <alignment horizontal="center" vertical="center" wrapText="1"/>
    </xf>
    <xf numFmtId="164" fontId="2" fillId="14" borderId="31" xfId="0" applyNumberFormat="1" applyFont="1" applyFill="1" applyBorder="1" applyAlignment="1">
      <alignment horizontal="center" vertical="center" wrapText="1"/>
    </xf>
    <xf numFmtId="3" fontId="6" fillId="14" borderId="35" xfId="0" applyNumberFormat="1" applyFont="1" applyFill="1" applyBorder="1" applyAlignment="1">
      <alignment horizontal="center" vertical="center" wrapText="1"/>
    </xf>
    <xf numFmtId="164" fontId="6" fillId="14" borderId="46" xfId="0" applyNumberFormat="1" applyFont="1" applyFill="1" applyBorder="1" applyAlignment="1">
      <alignment horizontal="center" vertical="center" wrapText="1"/>
    </xf>
    <xf numFmtId="3" fontId="2" fillId="14" borderId="14" xfId="0" applyNumberFormat="1" applyFont="1" applyFill="1" applyBorder="1" applyAlignment="1">
      <alignment horizontal="center" vertical="center" wrapText="1"/>
    </xf>
    <xf numFmtId="164" fontId="2" fillId="14" borderId="15" xfId="0" applyNumberFormat="1" applyFont="1" applyFill="1" applyBorder="1" applyAlignment="1">
      <alignment horizontal="center" vertical="center" wrapText="1"/>
    </xf>
    <xf numFmtId="3" fontId="6" fillId="14" borderId="33" xfId="0" applyNumberFormat="1" applyFont="1" applyFill="1" applyBorder="1" applyAlignment="1">
      <alignment horizontal="center" vertical="center" wrapText="1"/>
    </xf>
    <xf numFmtId="164" fontId="6" fillId="14" borderId="3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3" fontId="6" fillId="9" borderId="57" xfId="0" quotePrefix="1" applyNumberFormat="1" applyFont="1" applyFill="1" applyBorder="1" applyAlignment="1">
      <alignment horizontal="center" vertical="center" wrapText="1"/>
    </xf>
    <xf numFmtId="0" fontId="6" fillId="10" borderId="57" xfId="0" quotePrefix="1" applyNumberFormat="1" applyFont="1" applyFill="1" applyBorder="1" applyAlignment="1">
      <alignment horizontal="center" vertical="center" wrapText="1"/>
    </xf>
    <xf numFmtId="3" fontId="6" fillId="12" borderId="57" xfId="0" quotePrefix="1" applyNumberFormat="1" applyFont="1" applyFill="1" applyBorder="1" applyAlignment="1">
      <alignment horizontal="center" vertical="center" wrapText="1"/>
    </xf>
    <xf numFmtId="3" fontId="6" fillId="12" borderId="58" xfId="0" quotePrefix="1" applyNumberFormat="1" applyFont="1" applyFill="1" applyBorder="1" applyAlignment="1">
      <alignment horizontal="center" vertical="center" wrapText="1"/>
    </xf>
    <xf numFmtId="3" fontId="6" fillId="12" borderId="59" xfId="0" quotePrefix="1" applyNumberFormat="1" applyFont="1" applyFill="1" applyBorder="1" applyAlignment="1">
      <alignment horizontal="center" vertical="center" wrapText="1"/>
    </xf>
    <xf numFmtId="3" fontId="6" fillId="12" borderId="57" xfId="0" applyNumberFormat="1" applyFont="1" applyFill="1" applyBorder="1" applyAlignment="1">
      <alignment horizontal="center" vertical="center" wrapText="1"/>
    </xf>
    <xf numFmtId="3" fontId="6" fillId="12" borderId="60" xfId="0" quotePrefix="1" applyNumberFormat="1" applyFont="1" applyFill="1" applyBorder="1" applyAlignment="1">
      <alignment horizontal="center" vertical="center" wrapText="1"/>
    </xf>
    <xf numFmtId="3" fontId="6" fillId="9" borderId="57" xfId="0" applyNumberFormat="1" applyFont="1" applyFill="1" applyBorder="1" applyAlignment="1">
      <alignment horizontal="center" vertical="center" wrapText="1"/>
    </xf>
    <xf numFmtId="3" fontId="6" fillId="9" borderId="60" xfId="0" quotePrefix="1" applyNumberFormat="1" applyFont="1" applyFill="1" applyBorder="1" applyAlignment="1">
      <alignment horizontal="center" vertical="center" wrapText="1"/>
    </xf>
    <xf numFmtId="3" fontId="6" fillId="9" borderId="59" xfId="0" quotePrefix="1" applyNumberFormat="1" applyFont="1" applyFill="1" applyBorder="1" applyAlignment="1">
      <alignment horizontal="center" vertical="center" wrapText="1"/>
    </xf>
    <xf numFmtId="0" fontId="6" fillId="10" borderId="57" xfId="0" applyNumberFormat="1" applyFont="1" applyFill="1" applyBorder="1" applyAlignment="1">
      <alignment horizontal="center" vertical="center" wrapText="1"/>
    </xf>
    <xf numFmtId="0" fontId="6" fillId="10" borderId="60" xfId="0" quotePrefix="1" applyNumberFormat="1" applyFont="1" applyFill="1" applyBorder="1" applyAlignment="1">
      <alignment horizontal="center" vertical="center" wrapText="1"/>
    </xf>
    <xf numFmtId="3" fontId="6" fillId="10" borderId="59" xfId="0" quotePrefix="1" applyNumberFormat="1" applyFont="1" applyFill="1" applyBorder="1" applyAlignment="1">
      <alignment horizontal="center" vertical="center" wrapText="1"/>
    </xf>
    <xf numFmtId="3" fontId="6" fillId="0" borderId="52" xfId="2" applyNumberFormat="1" applyFont="1" applyBorder="1" applyAlignment="1">
      <alignment horizontal="center" vertical="center" wrapText="1"/>
    </xf>
    <xf numFmtId="3" fontId="6" fillId="0" borderId="63" xfId="2" applyNumberFormat="1" applyFont="1" applyBorder="1" applyAlignment="1">
      <alignment horizontal="center" vertical="center" wrapText="1"/>
    </xf>
    <xf numFmtId="164" fontId="2" fillId="7" borderId="63" xfId="0" applyNumberFormat="1" applyFont="1" applyFill="1" applyBorder="1" applyAlignment="1">
      <alignment horizontal="center" vertical="center" wrapText="1"/>
    </xf>
    <xf numFmtId="3" fontId="6" fillId="0" borderId="51" xfId="2" applyNumberFormat="1" applyFont="1" applyBorder="1" applyAlignment="1">
      <alignment horizontal="center" vertical="center" wrapText="1"/>
    </xf>
    <xf numFmtId="3" fontId="6" fillId="0" borderId="64" xfId="2" applyNumberFormat="1" applyFont="1" applyBorder="1" applyAlignment="1">
      <alignment horizontal="center" vertical="center" wrapText="1"/>
    </xf>
    <xf numFmtId="164" fontId="2" fillId="7" borderId="64" xfId="0" applyNumberFormat="1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vertical="center"/>
    </xf>
    <xf numFmtId="0" fontId="5" fillId="0" borderId="74" xfId="0" applyFont="1" applyBorder="1" applyAlignment="1">
      <alignment horizontal="left" vertical="center" wrapText="1"/>
    </xf>
    <xf numFmtId="0" fontId="6" fillId="7" borderId="74" xfId="0" applyFont="1" applyFill="1" applyBorder="1" applyAlignment="1">
      <alignment horizontal="left" vertical="center" wrapText="1"/>
    </xf>
    <xf numFmtId="0" fontId="6" fillId="7" borderId="75" xfId="0" applyFont="1" applyFill="1" applyBorder="1" applyAlignment="1">
      <alignment horizontal="left" vertical="center" wrapText="1"/>
    </xf>
    <xf numFmtId="164" fontId="2" fillId="7" borderId="76" xfId="0" applyNumberFormat="1" applyFont="1" applyFill="1" applyBorder="1" applyAlignment="1">
      <alignment horizontal="center" vertical="center" wrapText="1"/>
    </xf>
    <xf numFmtId="164" fontId="2" fillId="7" borderId="77" xfId="0" applyNumberFormat="1" applyFont="1" applyFill="1" applyBorder="1" applyAlignment="1">
      <alignment horizontal="center" vertical="center" wrapText="1"/>
    </xf>
    <xf numFmtId="164" fontId="2" fillId="7" borderId="78" xfId="0" applyNumberFormat="1" applyFont="1" applyFill="1" applyBorder="1" applyAlignment="1">
      <alignment horizontal="center" vertical="center" wrapText="1"/>
    </xf>
    <xf numFmtId="164" fontId="2" fillId="7" borderId="79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/>
    </xf>
    <xf numFmtId="3" fontId="6" fillId="0" borderId="80" xfId="2" applyNumberFormat="1" applyFont="1" applyBorder="1" applyAlignment="1">
      <alignment horizontal="center" vertical="center" wrapText="1"/>
    </xf>
    <xf numFmtId="3" fontId="6" fillId="0" borderId="81" xfId="2" applyNumberFormat="1" applyFont="1" applyBorder="1" applyAlignment="1">
      <alignment horizontal="center" vertical="center" wrapText="1"/>
    </xf>
    <xf numFmtId="3" fontId="6" fillId="0" borderId="82" xfId="2" applyNumberFormat="1" applyFont="1" applyBorder="1" applyAlignment="1">
      <alignment horizontal="center" vertical="center" wrapText="1"/>
    </xf>
    <xf numFmtId="0" fontId="2" fillId="3" borderId="83" xfId="0" applyFont="1" applyFill="1" applyBorder="1" applyAlignment="1">
      <alignment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84" xfId="0" applyFont="1" applyFill="1" applyBorder="1" applyAlignment="1">
      <alignment horizontal="center" vertical="center"/>
    </xf>
    <xf numFmtId="3" fontId="6" fillId="5" borderId="86" xfId="0" applyNumberFormat="1" applyFont="1" applyFill="1" applyBorder="1" applyAlignment="1">
      <alignment horizontal="center" vertical="center" wrapText="1"/>
    </xf>
    <xf numFmtId="3" fontId="6" fillId="5" borderId="87" xfId="0" applyNumberFormat="1" applyFont="1" applyFill="1" applyBorder="1" applyAlignment="1">
      <alignment horizontal="center" vertical="center" wrapText="1"/>
    </xf>
    <xf numFmtId="164" fontId="6" fillId="5" borderId="11" xfId="0" quotePrefix="1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/>
    <xf numFmtId="164" fontId="6" fillId="5" borderId="88" xfId="0" applyNumberFormat="1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44" xfId="0" applyFont="1" applyFill="1" applyBorder="1" applyAlignment="1">
      <alignment vertical="center" wrapText="1"/>
    </xf>
    <xf numFmtId="0" fontId="6" fillId="8" borderId="29" xfId="0" applyFont="1" applyFill="1" applyBorder="1" applyAlignment="1">
      <alignment vertical="center" wrapText="1"/>
    </xf>
    <xf numFmtId="0" fontId="6" fillId="9" borderId="44" xfId="0" applyFont="1" applyFill="1" applyBorder="1" applyAlignment="1">
      <alignment vertical="center" wrapText="1"/>
    </xf>
    <xf numFmtId="0" fontId="6" fillId="9" borderId="29" xfId="0" applyFont="1" applyFill="1" applyBorder="1" applyAlignment="1">
      <alignment vertical="center" wrapText="1"/>
    </xf>
    <xf numFmtId="0" fontId="6" fillId="10" borderId="44" xfId="0" applyNumberFormat="1" applyFont="1" applyFill="1" applyBorder="1" applyAlignment="1">
      <alignment vertical="center" wrapText="1"/>
    </xf>
    <xf numFmtId="0" fontId="6" fillId="10" borderId="29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14" xfId="0" applyFont="1" applyFill="1" applyBorder="1" applyAlignment="1">
      <alignment vertical="center" wrapText="1"/>
    </xf>
    <xf numFmtId="0" fontId="6" fillId="14" borderId="38" xfId="0" applyFont="1" applyFill="1" applyBorder="1" applyAlignment="1">
      <alignment vertical="center" wrapText="1"/>
    </xf>
    <xf numFmtId="0" fontId="6" fillId="14" borderId="3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vertical="center" wrapText="1"/>
    </xf>
    <xf numFmtId="0" fontId="6" fillId="14" borderId="20" xfId="0" applyFont="1" applyFill="1" applyBorder="1" applyAlignment="1">
      <alignment vertical="center" wrapText="1"/>
    </xf>
    <xf numFmtId="0" fontId="6" fillId="11" borderId="50" xfId="0" applyFont="1" applyFill="1" applyBorder="1" applyAlignment="1">
      <alignment vertical="center" wrapText="1"/>
    </xf>
    <xf numFmtId="0" fontId="6" fillId="11" borderId="24" xfId="0" applyFont="1" applyFill="1" applyBorder="1" applyAlignment="1">
      <alignment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24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14" borderId="45" xfId="0" applyFont="1" applyFill="1" applyBorder="1" applyAlignment="1">
      <alignment vertical="center" wrapText="1"/>
    </xf>
    <xf numFmtId="0" fontId="6" fillId="14" borderId="36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14" borderId="38" xfId="0" applyFont="1" applyFill="1" applyBorder="1" applyAlignment="1">
      <alignment vertical="center" wrapText="1"/>
    </xf>
    <xf numFmtId="0" fontId="2" fillId="14" borderId="33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14" xfId="0" applyFont="1" applyFill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4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 wrapText="1"/>
    </xf>
    <xf numFmtId="0" fontId="6" fillId="13" borderId="33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20" xfId="0" applyFont="1" applyFill="1" applyBorder="1" applyAlignment="1">
      <alignment vertical="center" wrapText="1"/>
    </xf>
    <xf numFmtId="0" fontId="6" fillId="13" borderId="45" xfId="0" applyFont="1" applyFill="1" applyBorder="1" applyAlignment="1">
      <alignment vertical="center" wrapText="1"/>
    </xf>
    <xf numFmtId="0" fontId="6" fillId="13" borderId="36" xfId="0" applyFont="1" applyFill="1" applyBorder="1" applyAlignment="1">
      <alignment vertical="center" wrapText="1"/>
    </xf>
    <xf numFmtId="0" fontId="2" fillId="13" borderId="38" xfId="0" applyFont="1" applyFill="1" applyBorder="1" applyAlignment="1">
      <alignment vertical="center" wrapText="1"/>
    </xf>
    <xf numFmtId="0" fontId="2" fillId="13" borderId="3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</cellXfs>
  <cellStyles count="6">
    <cellStyle name="Normalny" xfId="0" builtinId="0"/>
    <cellStyle name="S13" xfId="5"/>
    <cellStyle name="S23" xfId="3"/>
    <cellStyle name="S24" xfId="1"/>
    <cellStyle name="S25" xfId="4"/>
    <cellStyle name="S3" xfId="2"/>
  </cellStyles>
  <dxfs count="0"/>
  <tableStyles count="0" defaultTableStyle="TableStyleMedium2" defaultPivotStyle="PivotStyleLight16"/>
  <colors>
    <mruColors>
      <color rgb="FFE4E3BA"/>
      <color rgb="FFDEDDAB"/>
      <color rgb="FFD1D18F"/>
      <color rgb="FFD9DB85"/>
      <color rgb="FFD6DDB1"/>
      <color rgb="FFFEF9F4"/>
      <color rgb="FFEDF6DE"/>
      <color rgb="FFE1EFC7"/>
      <color rgb="FFBBDA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5153270</xdr:colOff>
      <xdr:row>1</xdr:row>
      <xdr:rowOff>39688</xdr:rowOff>
    </xdr:from>
    <xdr:to>
      <xdr:col>5</xdr:col>
      <xdr:colOff>55562</xdr:colOff>
      <xdr:row>3</xdr:row>
      <xdr:rowOff>174625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33" y="230188"/>
          <a:ext cx="2061917" cy="420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14</xdr:row>
      <xdr:rowOff>165100</xdr:rowOff>
    </xdr:from>
    <xdr:to>
      <xdr:col>9</xdr:col>
      <xdr:colOff>31750</xdr:colOff>
      <xdr:row>16</xdr:row>
      <xdr:rowOff>88900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594100"/>
          <a:ext cx="33274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65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1" style="5" customWidth="1"/>
    <col min="2" max="2" width="3" style="5" customWidth="1"/>
    <col min="3" max="3" width="79" style="5" customWidth="1"/>
    <col min="4" max="4" width="16.42578125" style="5" customWidth="1"/>
    <col min="5" max="5" width="11.85546875" style="5" customWidth="1"/>
    <col min="6" max="6" width="9.7109375" style="5" customWidth="1"/>
    <col min="7" max="7" width="1.7109375" style="5" customWidth="1"/>
    <col min="8" max="16384" width="9.140625" style="5"/>
  </cols>
  <sheetData>
    <row r="1" spans="2:9" ht="15" customHeight="1" x14ac:dyDescent="0.25">
      <c r="B1" s="2" t="s">
        <v>100</v>
      </c>
      <c r="C1" s="4"/>
      <c r="D1" s="4"/>
      <c r="E1" s="4"/>
      <c r="F1" s="4"/>
    </row>
    <row r="2" spans="2:9" ht="7.5" customHeight="1" x14ac:dyDescent="0.25">
      <c r="B2" s="6"/>
      <c r="C2" s="4"/>
      <c r="D2" s="4"/>
      <c r="E2" s="4"/>
      <c r="F2" s="4"/>
    </row>
    <row r="3" spans="2:9" x14ac:dyDescent="0.25">
      <c r="B3" s="4" t="s">
        <v>88</v>
      </c>
      <c r="C3" s="4"/>
      <c r="D3" s="4"/>
      <c r="E3" s="4"/>
      <c r="F3" s="4"/>
    </row>
    <row r="4" spans="2:9" ht="18.75" customHeight="1" thickBot="1" x14ac:dyDescent="0.3">
      <c r="B4" s="4" t="s">
        <v>89</v>
      </c>
      <c r="C4" s="4"/>
      <c r="D4" s="4"/>
      <c r="E4" s="4"/>
      <c r="F4" s="4"/>
    </row>
    <row r="5" spans="2:9" ht="69" customHeight="1" thickTop="1" x14ac:dyDescent="0.25">
      <c r="B5" s="205" t="s">
        <v>12</v>
      </c>
      <c r="C5" s="206"/>
      <c r="D5" s="108" t="s">
        <v>93</v>
      </c>
      <c r="E5" s="108" t="s">
        <v>49</v>
      </c>
      <c r="F5" s="8" t="s">
        <v>45</v>
      </c>
    </row>
    <row r="6" spans="2:9" ht="15.75" customHeight="1" thickBot="1" x14ac:dyDescent="0.3">
      <c r="B6" s="211" t="s">
        <v>52</v>
      </c>
      <c r="C6" s="212"/>
      <c r="D6" s="9">
        <v>99420</v>
      </c>
      <c r="E6" s="9">
        <v>45152</v>
      </c>
      <c r="F6" s="10">
        <f>SUM(E6/D6*100)</f>
        <v>45.41540937437135</v>
      </c>
    </row>
    <row r="7" spans="2:9" ht="15.75" thickTop="1" x14ac:dyDescent="0.25">
      <c r="B7" s="213"/>
      <c r="C7" s="11" t="s">
        <v>17</v>
      </c>
      <c r="D7" s="12">
        <v>19275</v>
      </c>
      <c r="E7" s="12">
        <v>14901</v>
      </c>
      <c r="F7" s="13">
        <f>SUM(E7/D7*100)</f>
        <v>77.307392996108945</v>
      </c>
    </row>
    <row r="8" spans="2:9" ht="15.75" thickBot="1" x14ac:dyDescent="0.3">
      <c r="B8" s="202"/>
      <c r="C8" s="14" t="s">
        <v>18</v>
      </c>
      <c r="D8" s="15">
        <v>80145</v>
      </c>
      <c r="E8" s="15">
        <v>30251</v>
      </c>
      <c r="F8" s="16">
        <f t="shared" ref="F8:F25" si="0">SUM(E8/D8*100)</f>
        <v>37.745336577453365</v>
      </c>
      <c r="H8" s="55"/>
    </row>
    <row r="9" spans="2:9" ht="15.75" thickTop="1" x14ac:dyDescent="0.25">
      <c r="B9" s="214" t="s">
        <v>53</v>
      </c>
      <c r="C9" s="11" t="s">
        <v>19</v>
      </c>
      <c r="D9" s="12">
        <v>81</v>
      </c>
      <c r="E9" s="12">
        <v>41</v>
      </c>
      <c r="F9" s="13">
        <f t="shared" si="0"/>
        <v>50.617283950617285</v>
      </c>
    </row>
    <row r="10" spans="2:9" x14ac:dyDescent="0.25">
      <c r="B10" s="215"/>
      <c r="C10" s="17" t="s">
        <v>20</v>
      </c>
      <c r="D10" s="18">
        <v>400</v>
      </c>
      <c r="E10" s="18">
        <v>56</v>
      </c>
      <c r="F10" s="19">
        <f t="shared" si="0"/>
        <v>14.000000000000002</v>
      </c>
    </row>
    <row r="11" spans="2:9" x14ac:dyDescent="0.25">
      <c r="B11" s="215"/>
      <c r="C11" s="17" t="s">
        <v>21</v>
      </c>
      <c r="D11" s="18">
        <v>5463</v>
      </c>
      <c r="E11" s="18">
        <v>3525</v>
      </c>
      <c r="F11" s="19">
        <f t="shared" si="0"/>
        <v>64.524986271279516</v>
      </c>
    </row>
    <row r="12" spans="2:9" x14ac:dyDescent="0.25">
      <c r="B12" s="215"/>
      <c r="C12" s="17" t="s">
        <v>22</v>
      </c>
      <c r="D12" s="18">
        <v>0</v>
      </c>
      <c r="E12" s="18">
        <v>0</v>
      </c>
      <c r="F12" s="19" t="e">
        <f t="shared" si="0"/>
        <v>#DIV/0!</v>
      </c>
    </row>
    <row r="13" spans="2:9" x14ac:dyDescent="0.25">
      <c r="B13" s="215"/>
      <c r="C13" s="17" t="s">
        <v>23</v>
      </c>
      <c r="D13" s="18">
        <v>779</v>
      </c>
      <c r="E13" s="18">
        <v>422</v>
      </c>
      <c r="F13" s="19">
        <f t="shared" si="0"/>
        <v>54.172015404364572</v>
      </c>
    </row>
    <row r="14" spans="2:9" ht="15.75" thickBot="1" x14ac:dyDescent="0.3">
      <c r="B14" s="216"/>
      <c r="C14" s="20" t="s">
        <v>24</v>
      </c>
      <c r="D14" s="21">
        <v>488</v>
      </c>
      <c r="E14" s="21">
        <v>17</v>
      </c>
      <c r="F14" s="22">
        <f t="shared" si="0"/>
        <v>3.4836065573770489</v>
      </c>
    </row>
    <row r="15" spans="2:9" ht="17.25" customHeight="1" thickTop="1" x14ac:dyDescent="0.25">
      <c r="B15" s="217" t="s">
        <v>54</v>
      </c>
      <c r="C15" s="218"/>
      <c r="D15" s="23">
        <v>87549</v>
      </c>
      <c r="E15" s="23">
        <v>39511</v>
      </c>
      <c r="F15" s="24">
        <f t="shared" si="0"/>
        <v>45.130155684245395</v>
      </c>
      <c r="H15" s="55"/>
    </row>
    <row r="16" spans="2:9" ht="17.25" customHeight="1" thickBot="1" x14ac:dyDescent="0.3">
      <c r="B16" s="207" t="s">
        <v>25</v>
      </c>
      <c r="C16" s="208"/>
      <c r="D16" s="109">
        <v>55891</v>
      </c>
      <c r="E16" s="109">
        <v>24715</v>
      </c>
      <c r="F16" s="110">
        <f t="shared" si="0"/>
        <v>44.219999642160637</v>
      </c>
      <c r="H16" s="55"/>
      <c r="I16" s="55"/>
    </row>
    <row r="17" spans="2:9" ht="16.5" thickTop="1" thickBot="1" x14ac:dyDescent="0.3">
      <c r="B17" s="209" t="s">
        <v>26</v>
      </c>
      <c r="C17" s="210"/>
      <c r="D17" s="25">
        <v>46064</v>
      </c>
      <c r="E17" s="25">
        <v>20249</v>
      </c>
      <c r="F17" s="26">
        <f t="shared" si="0"/>
        <v>43.958405696422368</v>
      </c>
    </row>
    <row r="18" spans="2:9" x14ac:dyDescent="0.25">
      <c r="B18" s="198"/>
      <c r="C18" s="27" t="s">
        <v>27</v>
      </c>
      <c r="D18" s="28">
        <v>2163</v>
      </c>
      <c r="E18" s="28">
        <v>652</v>
      </c>
      <c r="F18" s="29">
        <f t="shared" si="0"/>
        <v>30.143319463707812</v>
      </c>
    </row>
    <row r="19" spans="2:9" ht="15.75" thickBot="1" x14ac:dyDescent="0.3">
      <c r="B19" s="199"/>
      <c r="C19" s="30" t="s">
        <v>28</v>
      </c>
      <c r="D19" s="31">
        <v>4198</v>
      </c>
      <c r="E19" s="31">
        <v>2001</v>
      </c>
      <c r="F19" s="32">
        <f t="shared" si="0"/>
        <v>47.665555026202952</v>
      </c>
    </row>
    <row r="20" spans="2:9" ht="15.75" thickBot="1" x14ac:dyDescent="0.3">
      <c r="B20" s="200" t="s">
        <v>29</v>
      </c>
      <c r="C20" s="201"/>
      <c r="D20" s="33">
        <v>9827</v>
      </c>
      <c r="E20" s="33">
        <v>4466</v>
      </c>
      <c r="F20" s="34">
        <f t="shared" si="0"/>
        <v>45.446219599063802</v>
      </c>
    </row>
    <row r="21" spans="2:9" x14ac:dyDescent="0.25">
      <c r="B21" s="198"/>
      <c r="C21" s="27" t="s">
        <v>30</v>
      </c>
      <c r="D21" s="28">
        <v>3040</v>
      </c>
      <c r="E21" s="28">
        <v>1212</v>
      </c>
      <c r="F21" s="29">
        <f t="shared" si="0"/>
        <v>39.868421052631582</v>
      </c>
    </row>
    <row r="22" spans="2:9" x14ac:dyDescent="0.25">
      <c r="B22" s="199"/>
      <c r="C22" s="17" t="s">
        <v>31</v>
      </c>
      <c r="D22" s="18">
        <v>1619</v>
      </c>
      <c r="E22" s="18">
        <v>312</v>
      </c>
      <c r="F22" s="19">
        <f t="shared" si="0"/>
        <v>19.271155033971588</v>
      </c>
    </row>
    <row r="23" spans="2:9" x14ac:dyDescent="0.25">
      <c r="B23" s="199"/>
      <c r="C23" s="17" t="s">
        <v>32</v>
      </c>
      <c r="D23" s="18">
        <v>1768</v>
      </c>
      <c r="E23" s="18">
        <v>924</v>
      </c>
      <c r="F23" s="19">
        <f t="shared" si="0"/>
        <v>52.262443438914033</v>
      </c>
      <c r="H23" s="55"/>
    </row>
    <row r="24" spans="2:9" x14ac:dyDescent="0.25">
      <c r="B24" s="199"/>
      <c r="C24" s="56" t="s">
        <v>65</v>
      </c>
      <c r="D24" s="57">
        <v>17</v>
      </c>
      <c r="E24" s="57">
        <v>17</v>
      </c>
      <c r="F24" s="58">
        <f t="shared" si="0"/>
        <v>100</v>
      </c>
      <c r="H24" s="55"/>
    </row>
    <row r="25" spans="2:9" x14ac:dyDescent="0.25">
      <c r="B25" s="199"/>
      <c r="C25" s="17" t="s">
        <v>33</v>
      </c>
      <c r="D25" s="18">
        <v>2114</v>
      </c>
      <c r="E25" s="18">
        <v>987</v>
      </c>
      <c r="F25" s="19">
        <f t="shared" si="0"/>
        <v>46.688741721854306</v>
      </c>
    </row>
    <row r="26" spans="2:9" x14ac:dyDescent="0.25">
      <c r="B26" s="199"/>
      <c r="C26" s="56" t="s">
        <v>66</v>
      </c>
      <c r="D26" s="57">
        <v>904</v>
      </c>
      <c r="E26" s="57">
        <v>901</v>
      </c>
      <c r="F26" s="58">
        <f>SUM(E26/D26*100)</f>
        <v>99.66814159292035</v>
      </c>
    </row>
    <row r="27" spans="2:9" x14ac:dyDescent="0.25">
      <c r="B27" s="199"/>
      <c r="C27" s="56" t="s">
        <v>67</v>
      </c>
      <c r="D27" s="57">
        <v>76</v>
      </c>
      <c r="E27" s="57">
        <v>76</v>
      </c>
      <c r="F27" s="58">
        <f>SUM(E27/D27*100)</f>
        <v>100</v>
      </c>
    </row>
    <row r="28" spans="2:9" x14ac:dyDescent="0.25">
      <c r="B28" s="199"/>
      <c r="C28" s="35" t="s">
        <v>34</v>
      </c>
      <c r="D28" s="36">
        <v>1</v>
      </c>
      <c r="E28" s="36">
        <v>0</v>
      </c>
      <c r="F28" s="37">
        <f>SUM(E28/D28*100)</f>
        <v>0</v>
      </c>
      <c r="H28" s="55"/>
      <c r="I28" s="55"/>
    </row>
    <row r="29" spans="2:9" x14ac:dyDescent="0.25">
      <c r="B29" s="199"/>
      <c r="C29" s="35" t="s">
        <v>46</v>
      </c>
      <c r="D29" s="36">
        <v>0</v>
      </c>
      <c r="E29" s="36">
        <v>0</v>
      </c>
      <c r="F29" s="37" t="e">
        <f>SUM(E29/D29*100)</f>
        <v>#DIV/0!</v>
      </c>
    </row>
    <row r="30" spans="2:9" ht="15" customHeight="1" x14ac:dyDescent="0.25">
      <c r="B30" s="199"/>
      <c r="C30" s="35" t="s">
        <v>47</v>
      </c>
      <c r="D30" s="36">
        <v>0</v>
      </c>
      <c r="E30" s="36">
        <v>0</v>
      </c>
      <c r="F30" s="37" t="e">
        <f>SUM(E30/D30*100)</f>
        <v>#DIV/0!</v>
      </c>
    </row>
    <row r="31" spans="2:9" ht="28.5" customHeight="1" x14ac:dyDescent="0.25">
      <c r="B31" s="199"/>
      <c r="C31" s="68" t="s">
        <v>68</v>
      </c>
      <c r="D31" s="69">
        <v>85</v>
      </c>
      <c r="E31" s="124"/>
      <c r="F31" s="70" t="s">
        <v>60</v>
      </c>
    </row>
    <row r="32" spans="2:9" ht="15.75" thickBot="1" x14ac:dyDescent="0.3">
      <c r="B32" s="202"/>
      <c r="C32" s="20" t="s">
        <v>35</v>
      </c>
      <c r="D32" s="21">
        <v>220</v>
      </c>
      <c r="E32" s="21">
        <v>54</v>
      </c>
      <c r="F32" s="22">
        <f t="shared" ref="F32:F45" si="1">SUM(E32/D32*100)</f>
        <v>24.545454545454547</v>
      </c>
    </row>
    <row r="33" spans="2:9" ht="14.25" customHeight="1" thickTop="1" x14ac:dyDescent="0.25">
      <c r="B33" s="203" t="s">
        <v>72</v>
      </c>
      <c r="C33" s="204"/>
      <c r="D33" s="111">
        <v>758</v>
      </c>
      <c r="E33" s="111">
        <v>409</v>
      </c>
      <c r="F33" s="112">
        <f t="shared" si="1"/>
        <v>53.957783641160951</v>
      </c>
    </row>
    <row r="34" spans="2:9" ht="15" customHeight="1" x14ac:dyDescent="0.25">
      <c r="B34" s="168" t="s">
        <v>70</v>
      </c>
      <c r="C34" s="169"/>
      <c r="D34" s="59">
        <v>211</v>
      </c>
      <c r="E34" s="59">
        <v>211</v>
      </c>
      <c r="F34" s="60">
        <f t="shared" si="1"/>
        <v>100</v>
      </c>
    </row>
    <row r="35" spans="2:9" ht="16.5" customHeight="1" x14ac:dyDescent="0.25">
      <c r="B35" s="196" t="s">
        <v>59</v>
      </c>
      <c r="C35" s="197"/>
      <c r="D35" s="113">
        <v>6009</v>
      </c>
      <c r="E35" s="113">
        <v>3963</v>
      </c>
      <c r="F35" s="114">
        <f t="shared" si="1"/>
        <v>65.951073389915123</v>
      </c>
    </row>
    <row r="36" spans="2:9" ht="16.5" customHeight="1" x14ac:dyDescent="0.25">
      <c r="B36" s="168" t="s">
        <v>71</v>
      </c>
      <c r="C36" s="169"/>
      <c r="D36" s="57">
        <v>12</v>
      </c>
      <c r="E36" s="57">
        <v>12</v>
      </c>
      <c r="F36" s="58">
        <f t="shared" si="1"/>
        <v>100</v>
      </c>
    </row>
    <row r="37" spans="2:9" ht="15.75" customHeight="1" thickBot="1" x14ac:dyDescent="0.3">
      <c r="B37" s="176" t="s">
        <v>51</v>
      </c>
      <c r="C37" s="177"/>
      <c r="D37" s="115">
        <v>0</v>
      </c>
      <c r="E37" s="115">
        <v>0</v>
      </c>
      <c r="F37" s="116" t="e">
        <f t="shared" si="1"/>
        <v>#DIV/0!</v>
      </c>
    </row>
    <row r="38" spans="2:9" ht="15" customHeight="1" thickTop="1" x14ac:dyDescent="0.25">
      <c r="B38" s="178" t="s">
        <v>36</v>
      </c>
      <c r="C38" s="179"/>
      <c r="D38" s="117">
        <v>554</v>
      </c>
      <c r="E38" s="117">
        <v>24</v>
      </c>
      <c r="F38" s="118">
        <f t="shared" si="1"/>
        <v>4.3321299638989164</v>
      </c>
    </row>
    <row r="39" spans="2:9" ht="17.25" customHeight="1" thickBot="1" x14ac:dyDescent="0.3">
      <c r="B39" s="180" t="s">
        <v>48</v>
      </c>
      <c r="C39" s="181"/>
      <c r="D39" s="38">
        <v>6</v>
      </c>
      <c r="E39" s="38">
        <v>1</v>
      </c>
      <c r="F39" s="39">
        <f t="shared" si="1"/>
        <v>16.666666666666664</v>
      </c>
    </row>
    <row r="40" spans="2:9" ht="16.5" customHeight="1" thickTop="1" thickBot="1" x14ac:dyDescent="0.3">
      <c r="B40" s="182" t="s">
        <v>37</v>
      </c>
      <c r="C40" s="183"/>
      <c r="D40" s="109">
        <v>0</v>
      </c>
      <c r="E40" s="109">
        <v>0</v>
      </c>
      <c r="F40" s="110" t="e">
        <f t="shared" si="1"/>
        <v>#DIV/0!</v>
      </c>
    </row>
    <row r="41" spans="2:9" ht="28.5" customHeight="1" thickTop="1" thickBot="1" x14ac:dyDescent="0.3">
      <c r="B41" s="186" t="s">
        <v>38</v>
      </c>
      <c r="C41" s="187"/>
      <c r="D41" s="40">
        <v>760</v>
      </c>
      <c r="E41" s="40">
        <v>400</v>
      </c>
      <c r="F41" s="41">
        <f t="shared" si="1"/>
        <v>52.631578947368418</v>
      </c>
      <c r="I41" s="55"/>
    </row>
    <row r="42" spans="2:9" ht="13.5" customHeight="1" thickBot="1" x14ac:dyDescent="0.3">
      <c r="B42" s="188" t="s">
        <v>39</v>
      </c>
      <c r="C42" s="189"/>
      <c r="D42" s="160"/>
      <c r="E42" s="161"/>
      <c r="F42" s="162" t="s">
        <v>60</v>
      </c>
    </row>
    <row r="43" spans="2:9" ht="16.5" customHeight="1" thickBot="1" x14ac:dyDescent="0.3">
      <c r="B43" s="188" t="s">
        <v>40</v>
      </c>
      <c r="C43" s="189"/>
      <c r="D43" s="40">
        <v>8365</v>
      </c>
      <c r="E43" s="40">
        <v>4095</v>
      </c>
      <c r="F43" s="41">
        <f t="shared" si="1"/>
        <v>48.953974895397486</v>
      </c>
    </row>
    <row r="44" spans="2:9" ht="15.75" customHeight="1" thickBot="1" x14ac:dyDescent="0.3">
      <c r="B44" s="190" t="s">
        <v>41</v>
      </c>
      <c r="C44" s="191"/>
      <c r="D44" s="42">
        <v>5880</v>
      </c>
      <c r="E44" s="42">
        <v>3560</v>
      </c>
      <c r="F44" s="43">
        <f t="shared" si="1"/>
        <v>60.544217687074834</v>
      </c>
    </row>
    <row r="45" spans="2:9" ht="18.75" customHeight="1" thickTop="1" x14ac:dyDescent="0.25">
      <c r="B45" s="192" t="s">
        <v>42</v>
      </c>
      <c r="C45" s="193"/>
      <c r="D45" s="31">
        <v>528</v>
      </c>
      <c r="E45" s="31">
        <v>501</v>
      </c>
      <c r="F45" s="32">
        <f t="shared" si="1"/>
        <v>94.88636363636364</v>
      </c>
    </row>
    <row r="46" spans="2:9" ht="14.25" customHeight="1" x14ac:dyDescent="0.25">
      <c r="B46" s="170" t="s">
        <v>61</v>
      </c>
      <c r="C46" s="171"/>
      <c r="D46" s="61">
        <v>1457</v>
      </c>
      <c r="E46" s="122"/>
      <c r="F46" s="63" t="s">
        <v>60</v>
      </c>
    </row>
    <row r="47" spans="2:9" ht="13.5" customHeight="1" x14ac:dyDescent="0.25">
      <c r="B47" s="194" t="s">
        <v>43</v>
      </c>
      <c r="C47" s="195"/>
      <c r="D47" s="31">
        <v>352</v>
      </c>
      <c r="E47" s="31">
        <v>44</v>
      </c>
      <c r="F47" s="32">
        <f>SUM(E47/D47*100)</f>
        <v>12.5</v>
      </c>
    </row>
    <row r="48" spans="2:9" ht="15" customHeight="1" x14ac:dyDescent="0.25">
      <c r="B48" s="172" t="s">
        <v>62</v>
      </c>
      <c r="C48" s="173"/>
      <c r="D48" s="62">
        <v>665</v>
      </c>
      <c r="E48" s="123"/>
      <c r="F48" s="71" t="s">
        <v>60</v>
      </c>
    </row>
    <row r="49" spans="1:6" ht="13.5" customHeight="1" thickBot="1" x14ac:dyDescent="0.3">
      <c r="B49" s="174" t="s">
        <v>44</v>
      </c>
      <c r="C49" s="175"/>
      <c r="D49" s="15">
        <v>6330</v>
      </c>
      <c r="E49" s="15">
        <v>1800</v>
      </c>
      <c r="F49" s="16">
        <f>SUM(E49/D49*100)</f>
        <v>28.436018957345972</v>
      </c>
    </row>
    <row r="50" spans="1:6" ht="10.5" customHeight="1" thickTop="1" x14ac:dyDescent="0.25">
      <c r="C50" s="4"/>
      <c r="D50" s="4"/>
      <c r="E50" s="4"/>
      <c r="F50" s="4"/>
    </row>
    <row r="51" spans="1:6" ht="16.5" thickTop="1" thickBot="1" x14ac:dyDescent="0.3">
      <c r="B51" s="6" t="s">
        <v>55</v>
      </c>
    </row>
    <row r="52" spans="1:6" ht="15.75" thickBot="1" x14ac:dyDescent="0.3">
      <c r="B52" s="184" t="s">
        <v>74</v>
      </c>
      <c r="C52" s="185"/>
      <c r="D52" s="64">
        <f>SUM(D41:D44)</f>
        <v>15005</v>
      </c>
      <c r="E52" s="64">
        <f>SUM(E41:E44)</f>
        <v>8055</v>
      </c>
      <c r="F52" s="65">
        <f>SUM(E52/D52*100)</f>
        <v>53.682105964678442</v>
      </c>
    </row>
    <row r="53" spans="1:6" ht="15.75" thickBot="1" x14ac:dyDescent="0.3">
      <c r="B53" s="6" t="s">
        <v>63</v>
      </c>
    </row>
    <row r="54" spans="1:6" ht="15.75" thickBot="1" x14ac:dyDescent="0.3">
      <c r="B54" s="166" t="s">
        <v>64</v>
      </c>
      <c r="C54" s="167"/>
      <c r="D54" s="66">
        <f>SUM(D24,D26:D27,D34,D36)</f>
        <v>1220</v>
      </c>
      <c r="E54" s="66">
        <f>SUM(E24,E26:E27,E34,E36)</f>
        <v>1217</v>
      </c>
      <c r="F54" s="67">
        <f>SUM(E54/D54*100)</f>
        <v>99.754098360655746</v>
      </c>
    </row>
    <row r="55" spans="1:6" ht="15.75" thickBot="1" x14ac:dyDescent="0.3">
      <c r="B55" s="166" t="s">
        <v>73</v>
      </c>
      <c r="C55" s="167"/>
      <c r="D55" s="66">
        <f>SUM(D24,D26:D27)</f>
        <v>997</v>
      </c>
      <c r="E55" s="66">
        <f>SUM(E24,E26:E27)</f>
        <v>994</v>
      </c>
      <c r="F55" s="67">
        <f>SUM(E55/D55*100)</f>
        <v>99.699097291875631</v>
      </c>
    </row>
    <row r="56" spans="1:6" ht="13.5" customHeight="1" x14ac:dyDescent="0.25">
      <c r="A56" s="105"/>
      <c r="B56" s="104" t="s">
        <v>101</v>
      </c>
      <c r="C56" s="104"/>
    </row>
    <row r="57" spans="1:6" ht="14.25" customHeight="1" x14ac:dyDescent="0.25">
      <c r="A57" s="105"/>
      <c r="B57" s="103" t="s">
        <v>77</v>
      </c>
      <c r="C57" s="104" t="s">
        <v>82</v>
      </c>
    </row>
    <row r="58" spans="1:6" ht="13.5" customHeight="1" x14ac:dyDescent="0.25">
      <c r="A58" s="105"/>
      <c r="B58" s="103">
        <v>2</v>
      </c>
      <c r="C58" s="104" t="s">
        <v>80</v>
      </c>
    </row>
    <row r="59" spans="1:6" ht="12.75" customHeight="1" x14ac:dyDescent="0.25">
      <c r="A59" s="105"/>
      <c r="B59" s="103">
        <v>3</v>
      </c>
      <c r="C59" s="104" t="s">
        <v>81</v>
      </c>
    </row>
    <row r="60" spans="1:6" ht="13.5" customHeight="1" x14ac:dyDescent="0.25">
      <c r="A60" s="105"/>
      <c r="B60" s="103">
        <v>4</v>
      </c>
      <c r="C60" s="104" t="s">
        <v>56</v>
      </c>
    </row>
    <row r="61" spans="1:6" ht="15" customHeight="1" x14ac:dyDescent="0.25">
      <c r="A61" s="105"/>
      <c r="B61" s="103">
        <v>5</v>
      </c>
      <c r="C61" s="104" t="s">
        <v>57</v>
      </c>
    </row>
    <row r="62" spans="1:6" ht="12.75" customHeight="1" x14ac:dyDescent="0.25">
      <c r="A62" s="105"/>
      <c r="B62" s="104"/>
      <c r="C62" s="104" t="s">
        <v>86</v>
      </c>
    </row>
    <row r="63" spans="1:6" ht="12.75" customHeight="1" x14ac:dyDescent="0.25">
      <c r="A63" s="105"/>
      <c r="B63" s="104"/>
      <c r="C63" s="104" t="s">
        <v>87</v>
      </c>
    </row>
    <row r="64" spans="1:6" ht="12.75" customHeight="1" x14ac:dyDescent="0.25">
      <c r="B64" s="4" t="s">
        <v>91</v>
      </c>
      <c r="C64" s="121" t="s">
        <v>95</v>
      </c>
    </row>
    <row r="65" spans="3:3" x14ac:dyDescent="0.25">
      <c r="C65" s="4"/>
    </row>
  </sheetData>
  <mergeCells count="30">
    <mergeCell ref="B5:C5"/>
    <mergeCell ref="B16:C16"/>
    <mergeCell ref="B17:C17"/>
    <mergeCell ref="B6:C6"/>
    <mergeCell ref="B7:B8"/>
    <mergeCell ref="B9:B14"/>
    <mergeCell ref="B15:C15"/>
    <mergeCell ref="B47:C47"/>
    <mergeCell ref="B35:C35"/>
    <mergeCell ref="B18:B19"/>
    <mergeCell ref="B20:C20"/>
    <mergeCell ref="B21:B32"/>
    <mergeCell ref="B33:C33"/>
    <mergeCell ref="B34:C34"/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</mergeCells>
  <printOptions verticalCentered="1"/>
  <pageMargins left="0" right="0" top="0" bottom="0" header="0" footer="0"/>
  <pageSetup paperSize="9" scale="71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F62"/>
  <sheetViews>
    <sheetView zoomScale="120" zoomScaleNormal="120" workbookViewId="0">
      <selection activeCell="B1" sqref="B1"/>
    </sheetView>
  </sheetViews>
  <sheetFormatPr defaultRowHeight="15" x14ac:dyDescent="0.25"/>
  <cols>
    <col min="1" max="1" width="2.42578125" style="5" customWidth="1"/>
    <col min="2" max="2" width="3.28515625" style="5" customWidth="1"/>
    <col min="3" max="3" width="83.7109375" style="5" customWidth="1"/>
    <col min="4" max="4" width="17.42578125" style="5" customWidth="1"/>
    <col min="5" max="5" width="15" style="5" customWidth="1"/>
    <col min="6" max="6" width="10.7109375" style="5" customWidth="1"/>
    <col min="7" max="16384" width="9.140625" style="5"/>
  </cols>
  <sheetData>
    <row r="1" spans="2:6" x14ac:dyDescent="0.25">
      <c r="B1" s="6" t="s">
        <v>83</v>
      </c>
      <c r="C1" s="4"/>
      <c r="D1" s="4"/>
      <c r="E1" s="4"/>
      <c r="F1" s="4"/>
    </row>
    <row r="2" spans="2:6" ht="15.75" thickBot="1" x14ac:dyDescent="0.3">
      <c r="B2" s="6" t="s">
        <v>94</v>
      </c>
      <c r="C2" s="4"/>
      <c r="D2" s="4"/>
      <c r="E2" s="4"/>
      <c r="F2" s="4"/>
    </row>
    <row r="3" spans="2:6" ht="62.25" customHeight="1" thickTop="1" x14ac:dyDescent="0.25">
      <c r="B3" s="205" t="s">
        <v>12</v>
      </c>
      <c r="C3" s="206"/>
      <c r="D3" s="7" t="s">
        <v>92</v>
      </c>
      <c r="E3" s="44" t="s">
        <v>50</v>
      </c>
      <c r="F3" s="8" t="s">
        <v>45</v>
      </c>
    </row>
    <row r="4" spans="2:6" ht="18.75" customHeight="1" thickBot="1" x14ac:dyDescent="0.3">
      <c r="B4" s="211" t="s">
        <v>52</v>
      </c>
      <c r="C4" s="212"/>
      <c r="D4" s="9">
        <v>48111</v>
      </c>
      <c r="E4" s="9">
        <v>22382</v>
      </c>
      <c r="F4" s="10">
        <f t="shared" ref="F4:F28" si="0">SUM(E4/D4*100)</f>
        <v>46.52158550019746</v>
      </c>
    </row>
    <row r="5" spans="2:6" ht="15.75" thickTop="1" x14ac:dyDescent="0.25">
      <c r="B5" s="213"/>
      <c r="C5" s="11" t="s">
        <v>17</v>
      </c>
      <c r="D5" s="12">
        <v>9614</v>
      </c>
      <c r="E5" s="12">
        <v>7517</v>
      </c>
      <c r="F5" s="13">
        <f t="shared" si="0"/>
        <v>78.188059080507585</v>
      </c>
    </row>
    <row r="6" spans="2:6" ht="15.75" thickBot="1" x14ac:dyDescent="0.3">
      <c r="B6" s="202"/>
      <c r="C6" s="14" t="s">
        <v>18</v>
      </c>
      <c r="D6" s="15">
        <v>38497</v>
      </c>
      <c r="E6" s="15">
        <v>14865</v>
      </c>
      <c r="F6" s="16">
        <f t="shared" si="0"/>
        <v>38.61339844663221</v>
      </c>
    </row>
    <row r="7" spans="2:6" ht="15.75" customHeight="1" thickTop="1" x14ac:dyDescent="0.25">
      <c r="B7" s="214" t="s">
        <v>53</v>
      </c>
      <c r="C7" s="11" t="s">
        <v>19</v>
      </c>
      <c r="D7" s="12">
        <v>40</v>
      </c>
      <c r="E7" s="12">
        <v>18</v>
      </c>
      <c r="F7" s="13">
        <f t="shared" si="0"/>
        <v>45</v>
      </c>
    </row>
    <row r="8" spans="2:6" x14ac:dyDescent="0.25">
      <c r="B8" s="215"/>
      <c r="C8" s="17" t="s">
        <v>20</v>
      </c>
      <c r="D8" s="18">
        <v>156</v>
      </c>
      <c r="E8" s="18">
        <v>28</v>
      </c>
      <c r="F8" s="19">
        <f t="shared" si="0"/>
        <v>17.948717948717949</v>
      </c>
    </row>
    <row r="9" spans="2:6" x14ac:dyDescent="0.25">
      <c r="B9" s="215"/>
      <c r="C9" s="17" t="s">
        <v>21</v>
      </c>
      <c r="D9" s="18">
        <v>3845</v>
      </c>
      <c r="E9" s="18">
        <v>2400</v>
      </c>
      <c r="F9" s="19">
        <f t="shared" si="0"/>
        <v>62.418725617685311</v>
      </c>
    </row>
    <row r="10" spans="2:6" x14ac:dyDescent="0.25">
      <c r="B10" s="215"/>
      <c r="C10" s="17" t="s">
        <v>22</v>
      </c>
      <c r="D10" s="18">
        <v>0</v>
      </c>
      <c r="E10" s="18">
        <v>0</v>
      </c>
      <c r="F10" s="19" t="e">
        <f t="shared" si="0"/>
        <v>#DIV/0!</v>
      </c>
    </row>
    <row r="11" spans="2:6" x14ac:dyDescent="0.25">
      <c r="B11" s="215"/>
      <c r="C11" s="17" t="s">
        <v>23</v>
      </c>
      <c r="D11" s="18">
        <v>162</v>
      </c>
      <c r="E11" s="18">
        <v>68</v>
      </c>
      <c r="F11" s="19">
        <f t="shared" si="0"/>
        <v>41.975308641975303</v>
      </c>
    </row>
    <row r="12" spans="2:6" ht="15.75" thickBot="1" x14ac:dyDescent="0.3">
      <c r="B12" s="216"/>
      <c r="C12" s="20" t="s">
        <v>24</v>
      </c>
      <c r="D12" s="21">
        <v>197</v>
      </c>
      <c r="E12" s="21">
        <v>9</v>
      </c>
      <c r="F12" s="22">
        <f t="shared" si="0"/>
        <v>4.5685279187817258</v>
      </c>
    </row>
    <row r="13" spans="2:6" ht="22.5" customHeight="1" thickTop="1" x14ac:dyDescent="0.25">
      <c r="B13" s="217" t="s">
        <v>54</v>
      </c>
      <c r="C13" s="218"/>
      <c r="D13" s="23">
        <v>42359</v>
      </c>
      <c r="E13" s="23">
        <v>19347</v>
      </c>
      <c r="F13" s="24">
        <f t="shared" si="0"/>
        <v>45.673882763993483</v>
      </c>
    </row>
    <row r="14" spans="2:6" ht="21.75" customHeight="1" thickBot="1" x14ac:dyDescent="0.3">
      <c r="B14" s="219" t="s">
        <v>25</v>
      </c>
      <c r="C14" s="220"/>
      <c r="D14" s="72">
        <v>26520</v>
      </c>
      <c r="E14" s="72">
        <v>11559</v>
      </c>
      <c r="F14" s="73">
        <f t="shared" si="0"/>
        <v>43.585972850678736</v>
      </c>
    </row>
    <row r="15" spans="2:6" ht="16.5" customHeight="1" thickTop="1" thickBot="1" x14ac:dyDescent="0.3">
      <c r="B15" s="209" t="s">
        <v>26</v>
      </c>
      <c r="C15" s="210"/>
      <c r="D15" s="25">
        <v>21870</v>
      </c>
      <c r="E15" s="25">
        <v>9507</v>
      </c>
      <c r="F15" s="26">
        <f t="shared" si="0"/>
        <v>43.470507544581622</v>
      </c>
    </row>
    <row r="16" spans="2:6" x14ac:dyDescent="0.25">
      <c r="B16" s="198"/>
      <c r="C16" s="27" t="s">
        <v>27</v>
      </c>
      <c r="D16" s="28">
        <v>659</v>
      </c>
      <c r="E16" s="28">
        <v>165</v>
      </c>
      <c r="F16" s="29">
        <f t="shared" si="0"/>
        <v>25.03793626707132</v>
      </c>
    </row>
    <row r="17" spans="2:6" ht="15.75" thickBot="1" x14ac:dyDescent="0.3">
      <c r="B17" s="199"/>
      <c r="C17" s="30" t="s">
        <v>28</v>
      </c>
      <c r="D17" s="31">
        <v>1907</v>
      </c>
      <c r="E17" s="31">
        <v>885</v>
      </c>
      <c r="F17" s="32">
        <f t="shared" si="0"/>
        <v>46.407970634504458</v>
      </c>
    </row>
    <row r="18" spans="2:6" ht="15.75" customHeight="1" thickBot="1" x14ac:dyDescent="0.3">
      <c r="B18" s="200" t="s">
        <v>29</v>
      </c>
      <c r="C18" s="201"/>
      <c r="D18" s="33">
        <v>4650</v>
      </c>
      <c r="E18" s="33">
        <v>2052</v>
      </c>
      <c r="F18" s="34">
        <f t="shared" si="0"/>
        <v>44.129032258064512</v>
      </c>
    </row>
    <row r="19" spans="2:6" x14ac:dyDescent="0.25">
      <c r="B19" s="198"/>
      <c r="C19" s="27" t="s">
        <v>30</v>
      </c>
      <c r="D19" s="28">
        <v>1832</v>
      </c>
      <c r="E19" s="28">
        <v>691</v>
      </c>
      <c r="F19" s="29">
        <f t="shared" si="0"/>
        <v>37.71834061135371</v>
      </c>
    </row>
    <row r="20" spans="2:6" x14ac:dyDescent="0.25">
      <c r="B20" s="199"/>
      <c r="C20" s="17" t="s">
        <v>31</v>
      </c>
      <c r="D20" s="18">
        <v>845</v>
      </c>
      <c r="E20" s="18">
        <v>195</v>
      </c>
      <c r="F20" s="19">
        <f t="shared" si="0"/>
        <v>23.076923076923077</v>
      </c>
    </row>
    <row r="21" spans="2:6" x14ac:dyDescent="0.25">
      <c r="B21" s="199"/>
      <c r="C21" s="17" t="s">
        <v>32</v>
      </c>
      <c r="D21" s="18">
        <v>529</v>
      </c>
      <c r="E21" s="18">
        <v>297</v>
      </c>
      <c r="F21" s="19">
        <f t="shared" si="0"/>
        <v>56.14366729678639</v>
      </c>
    </row>
    <row r="22" spans="2:6" x14ac:dyDescent="0.25">
      <c r="B22" s="199"/>
      <c r="C22" s="56" t="s">
        <v>65</v>
      </c>
      <c r="D22" s="57">
        <v>9</v>
      </c>
      <c r="E22" s="57">
        <v>9</v>
      </c>
      <c r="F22" s="58">
        <f t="shared" si="0"/>
        <v>100</v>
      </c>
    </row>
    <row r="23" spans="2:6" x14ac:dyDescent="0.25">
      <c r="B23" s="199"/>
      <c r="C23" s="17" t="s">
        <v>33</v>
      </c>
      <c r="D23" s="18">
        <v>801</v>
      </c>
      <c r="E23" s="18">
        <v>333</v>
      </c>
      <c r="F23" s="19">
        <f t="shared" si="0"/>
        <v>41.573033707865171</v>
      </c>
    </row>
    <row r="24" spans="2:6" ht="16.5" customHeight="1" x14ac:dyDescent="0.25">
      <c r="B24" s="199"/>
      <c r="C24" s="56" t="s">
        <v>66</v>
      </c>
      <c r="D24" s="57">
        <v>482</v>
      </c>
      <c r="E24" s="57">
        <v>481</v>
      </c>
      <c r="F24" s="58">
        <f t="shared" si="0"/>
        <v>99.792531120331944</v>
      </c>
    </row>
    <row r="25" spans="2:6" ht="15.75" customHeight="1" x14ac:dyDescent="0.25">
      <c r="B25" s="199"/>
      <c r="C25" s="56" t="s">
        <v>67</v>
      </c>
      <c r="D25" s="57">
        <v>33</v>
      </c>
      <c r="E25" s="57">
        <v>33</v>
      </c>
      <c r="F25" s="58">
        <f t="shared" si="0"/>
        <v>100</v>
      </c>
    </row>
    <row r="26" spans="2:6" x14ac:dyDescent="0.25">
      <c r="B26" s="199"/>
      <c r="C26" s="35" t="s">
        <v>34</v>
      </c>
      <c r="D26" s="36">
        <v>1</v>
      </c>
      <c r="E26" s="36">
        <v>0</v>
      </c>
      <c r="F26" s="37">
        <f t="shared" si="0"/>
        <v>0</v>
      </c>
    </row>
    <row r="27" spans="2:6" ht="17.25" customHeight="1" x14ac:dyDescent="0.25">
      <c r="B27" s="199"/>
      <c r="C27" s="35" t="s">
        <v>46</v>
      </c>
      <c r="D27" s="36">
        <v>0</v>
      </c>
      <c r="E27" s="36">
        <v>0</v>
      </c>
      <c r="F27" s="37" t="e">
        <f t="shared" si="0"/>
        <v>#DIV/0!</v>
      </c>
    </row>
    <row r="28" spans="2:6" ht="16.5" customHeight="1" x14ac:dyDescent="0.25">
      <c r="B28" s="199"/>
      <c r="C28" s="35" t="s">
        <v>47</v>
      </c>
      <c r="D28" s="36">
        <v>0</v>
      </c>
      <c r="E28" s="36">
        <v>0</v>
      </c>
      <c r="F28" s="37" t="e">
        <f t="shared" si="0"/>
        <v>#DIV/0!</v>
      </c>
    </row>
    <row r="29" spans="2:6" ht="32.25" customHeight="1" x14ac:dyDescent="0.25">
      <c r="B29" s="199"/>
      <c r="C29" s="68" t="s">
        <v>68</v>
      </c>
      <c r="D29" s="69">
        <v>31</v>
      </c>
      <c r="E29" s="124"/>
      <c r="F29" s="70" t="s">
        <v>60</v>
      </c>
    </row>
    <row r="30" spans="2:6" ht="18.75" customHeight="1" thickBot="1" x14ac:dyDescent="0.3">
      <c r="B30" s="202"/>
      <c r="C30" s="20" t="s">
        <v>35</v>
      </c>
      <c r="D30" s="21">
        <v>96</v>
      </c>
      <c r="E30" s="21">
        <v>22</v>
      </c>
      <c r="F30" s="22">
        <f t="shared" ref="F30:F43" si="1">SUM(E30/D30*100)</f>
        <v>22.916666666666664</v>
      </c>
    </row>
    <row r="31" spans="2:6" ht="16.5" customHeight="1" thickTop="1" x14ac:dyDescent="0.25">
      <c r="B31" s="229" t="s">
        <v>72</v>
      </c>
      <c r="C31" s="230"/>
      <c r="D31" s="74">
        <v>162</v>
      </c>
      <c r="E31" s="74">
        <v>67</v>
      </c>
      <c r="F31" s="75">
        <f t="shared" si="1"/>
        <v>41.358024691358025</v>
      </c>
    </row>
    <row r="32" spans="2:6" ht="17.25" customHeight="1" x14ac:dyDescent="0.25">
      <c r="B32" s="168" t="s">
        <v>70</v>
      </c>
      <c r="C32" s="169"/>
      <c r="D32" s="59">
        <v>33</v>
      </c>
      <c r="E32" s="59">
        <v>33</v>
      </c>
      <c r="F32" s="60">
        <f t="shared" si="1"/>
        <v>100</v>
      </c>
    </row>
    <row r="33" spans="2:6" ht="18" customHeight="1" x14ac:dyDescent="0.25">
      <c r="B33" s="227" t="s">
        <v>59</v>
      </c>
      <c r="C33" s="228"/>
      <c r="D33" s="76">
        <v>4125</v>
      </c>
      <c r="E33" s="76">
        <v>2623</v>
      </c>
      <c r="F33" s="77">
        <f t="shared" si="1"/>
        <v>63.587878787878793</v>
      </c>
    </row>
    <row r="34" spans="2:6" ht="19.5" customHeight="1" x14ac:dyDescent="0.25">
      <c r="B34" s="168" t="s">
        <v>71</v>
      </c>
      <c r="C34" s="169"/>
      <c r="D34" s="57">
        <v>9</v>
      </c>
      <c r="E34" s="57">
        <v>9</v>
      </c>
      <c r="F34" s="58">
        <f t="shared" si="1"/>
        <v>100</v>
      </c>
    </row>
    <row r="35" spans="2:6" ht="18" customHeight="1" thickBot="1" x14ac:dyDescent="0.3">
      <c r="B35" s="221" t="s">
        <v>51</v>
      </c>
      <c r="C35" s="222"/>
      <c r="D35" s="78">
        <v>0</v>
      </c>
      <c r="E35" s="78">
        <v>0</v>
      </c>
      <c r="F35" s="79" t="e">
        <f t="shared" si="1"/>
        <v>#DIV/0!</v>
      </c>
    </row>
    <row r="36" spans="2:6" ht="17.25" customHeight="1" thickTop="1" x14ac:dyDescent="0.25">
      <c r="B36" s="223" t="s">
        <v>36</v>
      </c>
      <c r="C36" s="224"/>
      <c r="D36" s="80">
        <v>230</v>
      </c>
      <c r="E36" s="80">
        <v>12</v>
      </c>
      <c r="F36" s="81">
        <f t="shared" si="1"/>
        <v>5.2173913043478262</v>
      </c>
    </row>
    <row r="37" spans="2:6" ht="18" customHeight="1" thickBot="1" x14ac:dyDescent="0.3">
      <c r="B37" s="180" t="s">
        <v>48</v>
      </c>
      <c r="C37" s="181"/>
      <c r="D37" s="38">
        <v>4</v>
      </c>
      <c r="E37" s="38">
        <v>0</v>
      </c>
      <c r="F37" s="39">
        <f t="shared" si="1"/>
        <v>0</v>
      </c>
    </row>
    <row r="38" spans="2:6" ht="16.5" customHeight="1" thickTop="1" thickBot="1" x14ac:dyDescent="0.3">
      <c r="B38" s="225" t="s">
        <v>37</v>
      </c>
      <c r="C38" s="226"/>
      <c r="D38" s="72">
        <v>0</v>
      </c>
      <c r="E38" s="72">
        <v>0</v>
      </c>
      <c r="F38" s="73" t="e">
        <f t="shared" si="1"/>
        <v>#DIV/0!</v>
      </c>
    </row>
    <row r="39" spans="2:6" ht="32.25" customHeight="1" thickTop="1" thickBot="1" x14ac:dyDescent="0.3">
      <c r="B39" s="186" t="s">
        <v>38</v>
      </c>
      <c r="C39" s="187"/>
      <c r="D39" s="40">
        <v>249</v>
      </c>
      <c r="E39" s="40">
        <v>156</v>
      </c>
      <c r="F39" s="41">
        <f t="shared" si="1"/>
        <v>62.650602409638559</v>
      </c>
    </row>
    <row r="40" spans="2:6" ht="15.75" customHeight="1" thickBot="1" x14ac:dyDescent="0.3">
      <c r="B40" s="188" t="s">
        <v>39</v>
      </c>
      <c r="C40" s="189"/>
      <c r="D40" s="160"/>
      <c r="E40" s="161"/>
      <c r="F40" s="165"/>
    </row>
    <row r="41" spans="2:6" ht="15.75" customHeight="1" thickBot="1" x14ac:dyDescent="0.3">
      <c r="B41" s="188" t="s">
        <v>40</v>
      </c>
      <c r="C41" s="189"/>
      <c r="D41" s="40">
        <v>2968</v>
      </c>
      <c r="E41" s="40">
        <v>1507</v>
      </c>
      <c r="F41" s="41">
        <f t="shared" si="1"/>
        <v>50.774932614555254</v>
      </c>
    </row>
    <row r="42" spans="2:6" ht="15.75" customHeight="1" thickBot="1" x14ac:dyDescent="0.3">
      <c r="B42" s="190" t="s">
        <v>41</v>
      </c>
      <c r="C42" s="191"/>
      <c r="D42" s="42">
        <v>3561</v>
      </c>
      <c r="E42" s="42">
        <v>2156</v>
      </c>
      <c r="F42" s="43">
        <f t="shared" si="1"/>
        <v>60.544790789104184</v>
      </c>
    </row>
    <row r="43" spans="2:6" ht="15.75" customHeight="1" thickTop="1" x14ac:dyDescent="0.25">
      <c r="B43" s="192" t="s">
        <v>42</v>
      </c>
      <c r="C43" s="193"/>
      <c r="D43" s="31">
        <v>311</v>
      </c>
      <c r="E43" s="31">
        <v>288</v>
      </c>
      <c r="F43" s="32">
        <f t="shared" si="1"/>
        <v>92.60450160771704</v>
      </c>
    </row>
    <row r="44" spans="2:6" ht="15" customHeight="1" x14ac:dyDescent="0.25">
      <c r="B44" s="170" t="s">
        <v>61</v>
      </c>
      <c r="C44" s="171"/>
      <c r="D44" s="61">
        <v>746</v>
      </c>
      <c r="E44" s="122"/>
      <c r="F44" s="63" t="s">
        <v>60</v>
      </c>
    </row>
    <row r="45" spans="2:6" ht="15" customHeight="1" x14ac:dyDescent="0.25">
      <c r="B45" s="194" t="s">
        <v>43</v>
      </c>
      <c r="C45" s="195"/>
      <c r="D45" s="31">
        <v>132</v>
      </c>
      <c r="E45" s="31">
        <v>18</v>
      </c>
      <c r="F45" s="32">
        <f>SUM(E45/D45*100)</f>
        <v>13.636363636363635</v>
      </c>
    </row>
    <row r="46" spans="2:6" ht="15" customHeight="1" x14ac:dyDescent="0.25">
      <c r="B46" s="172" t="s">
        <v>62</v>
      </c>
      <c r="C46" s="173"/>
      <c r="D46" s="62">
        <v>348</v>
      </c>
      <c r="E46" s="123"/>
      <c r="F46" s="71" t="s">
        <v>60</v>
      </c>
    </row>
    <row r="47" spans="2:6" ht="15.75" customHeight="1" thickBot="1" x14ac:dyDescent="0.3">
      <c r="B47" s="174" t="s">
        <v>44</v>
      </c>
      <c r="C47" s="175"/>
      <c r="D47" s="15">
        <v>3007</v>
      </c>
      <c r="E47" s="15">
        <v>961</v>
      </c>
      <c r="F47" s="16">
        <f>SUM(E47/D47*100)</f>
        <v>31.958762886597935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55</v>
      </c>
    </row>
    <row r="50" spans="2:6" ht="15.75" thickBot="1" x14ac:dyDescent="0.3">
      <c r="B50" s="184" t="s">
        <v>74</v>
      </c>
      <c r="C50" s="185"/>
      <c r="D50" s="64">
        <f>SUM(D39:D42)</f>
        <v>6778</v>
      </c>
      <c r="E50" s="64">
        <f>SUM(E39:E42)</f>
        <v>3819</v>
      </c>
      <c r="F50" s="65">
        <f>SUM(E50/D50*100)</f>
        <v>56.344054293301859</v>
      </c>
    </row>
    <row r="51" spans="2:6" ht="15.75" thickBot="1" x14ac:dyDescent="0.3">
      <c r="B51" s="6" t="s">
        <v>63</v>
      </c>
    </row>
    <row r="52" spans="2:6" ht="15.75" customHeight="1" thickBot="1" x14ac:dyDescent="0.3">
      <c r="B52" s="166" t="s">
        <v>64</v>
      </c>
      <c r="C52" s="167"/>
      <c r="D52" s="66">
        <f>SUM(D22,D24:D25,D32,D34)</f>
        <v>566</v>
      </c>
      <c r="E52" s="66">
        <f>SUM(E22,E24:E25,E32,E34)</f>
        <v>565</v>
      </c>
      <c r="F52" s="67">
        <f>SUM(E52/D52*100)</f>
        <v>99.823321554770317</v>
      </c>
    </row>
    <row r="53" spans="2:6" ht="15.75" customHeight="1" thickBot="1" x14ac:dyDescent="0.3">
      <c r="B53" s="166" t="s">
        <v>73</v>
      </c>
      <c r="C53" s="167"/>
      <c r="D53" s="66">
        <f>SUM(D22,D24:D25)</f>
        <v>524</v>
      </c>
      <c r="E53" s="66">
        <f>SUM(E22,E24:E25)</f>
        <v>523</v>
      </c>
      <c r="F53" s="67">
        <f>SUM(E53/D53*100)</f>
        <v>99.809160305343511</v>
      </c>
    </row>
    <row r="54" spans="2:6" x14ac:dyDescent="0.25">
      <c r="B54" s="101" t="str">
        <f>T('b.ogół. i do 30 r.ż.'!B56)</f>
        <v>*   Liczby zawarte w zestawieniu - za 2020 rok.</v>
      </c>
      <c r="C54" s="101"/>
    </row>
    <row r="55" spans="2:6" x14ac:dyDescent="0.25">
      <c r="B55" s="103" t="s">
        <v>77</v>
      </c>
      <c r="C55" s="101" t="s">
        <v>69</v>
      </c>
    </row>
    <row r="56" spans="2:6" x14ac:dyDescent="0.25">
      <c r="B56" s="103">
        <v>2</v>
      </c>
      <c r="C56" s="101" t="s">
        <v>80</v>
      </c>
    </row>
    <row r="57" spans="2:6" x14ac:dyDescent="0.25">
      <c r="B57" s="103">
        <v>3</v>
      </c>
      <c r="C57" s="101" t="s">
        <v>81</v>
      </c>
    </row>
    <row r="58" spans="2:6" x14ac:dyDescent="0.25">
      <c r="B58" s="103">
        <v>4</v>
      </c>
      <c r="C58" s="101" t="s">
        <v>56</v>
      </c>
    </row>
    <row r="59" spans="2:6" x14ac:dyDescent="0.25">
      <c r="B59" s="103">
        <v>5</v>
      </c>
      <c r="C59" s="101" t="s">
        <v>57</v>
      </c>
    </row>
    <row r="60" spans="2:6" x14ac:dyDescent="0.25">
      <c r="B60" s="101"/>
      <c r="C60" s="104" t="s">
        <v>86</v>
      </c>
    </row>
    <row r="61" spans="2:6" x14ac:dyDescent="0.25">
      <c r="B61" s="101"/>
      <c r="C61" s="104" t="s">
        <v>87</v>
      </c>
    </row>
    <row r="62" spans="2:6" ht="12" customHeight="1" x14ac:dyDescent="0.25">
      <c r="B62" s="4" t="s">
        <v>91</v>
      </c>
      <c r="C62" s="121" t="s">
        <v>95</v>
      </c>
    </row>
  </sheetData>
  <mergeCells count="30"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1:C41"/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</mergeCells>
  <printOptions horizontalCentered="1" verticalCentered="1"/>
  <pageMargins left="0" right="0" top="0" bottom="0" header="0" footer="0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I63"/>
  <sheetViews>
    <sheetView zoomScale="120" zoomScaleNormal="120" workbookViewId="0">
      <selection activeCell="B1" sqref="B1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4" width="6.85546875" style="3" customWidth="1"/>
    <col min="5" max="5" width="6.28515625" style="3" customWidth="1"/>
    <col min="6" max="6" width="6" style="3" customWidth="1"/>
    <col min="7" max="7" width="6.140625" style="3" customWidth="1"/>
    <col min="8" max="8" width="1.85546875" style="3" customWidth="1"/>
    <col min="9" max="9" width="9.42578125" style="3" bestFit="1" customWidth="1"/>
    <col min="10" max="16384" width="9.140625" style="3"/>
  </cols>
  <sheetData>
    <row r="1" spans="2:9" ht="13.5" thickBot="1" x14ac:dyDescent="0.25">
      <c r="B1" s="45" t="s">
        <v>58</v>
      </c>
      <c r="C1" s="4"/>
      <c r="D1" s="4"/>
      <c r="E1" s="4"/>
      <c r="F1" s="4"/>
      <c r="G1" s="4"/>
    </row>
    <row r="2" spans="2:9" ht="13.5" thickTop="1" x14ac:dyDescent="0.2">
      <c r="B2" s="235" t="s">
        <v>12</v>
      </c>
      <c r="C2" s="236"/>
      <c r="D2" s="231" t="s">
        <v>13</v>
      </c>
      <c r="E2" s="236"/>
      <c r="F2" s="231" t="s">
        <v>15</v>
      </c>
      <c r="G2" s="232"/>
    </row>
    <row r="3" spans="2:9" ht="13.5" thickBot="1" x14ac:dyDescent="0.25">
      <c r="B3" s="237"/>
      <c r="C3" s="238"/>
      <c r="D3" s="233" t="s">
        <v>14</v>
      </c>
      <c r="E3" s="241"/>
      <c r="F3" s="233" t="s">
        <v>16</v>
      </c>
      <c r="G3" s="234"/>
    </row>
    <row r="4" spans="2:9" ht="24.75" thickBot="1" x14ac:dyDescent="0.25">
      <c r="B4" s="239"/>
      <c r="C4" s="240"/>
      <c r="D4" s="46" t="s">
        <v>8</v>
      </c>
      <c r="E4" s="46" t="s">
        <v>9</v>
      </c>
      <c r="F4" s="46" t="s">
        <v>8</v>
      </c>
      <c r="G4" s="47" t="s">
        <v>9</v>
      </c>
    </row>
    <row r="5" spans="2:9" ht="17.25" customHeight="1" thickTop="1" thickBot="1" x14ac:dyDescent="0.25">
      <c r="B5" s="211" t="s">
        <v>52</v>
      </c>
      <c r="C5" s="212"/>
      <c r="D5" s="9">
        <f>SUM('b.ogół. i do 30 r.ż.'!E6)</f>
        <v>45152</v>
      </c>
      <c r="E5" s="9">
        <f>SUM('w tym kobiety'!E4)</f>
        <v>22382</v>
      </c>
      <c r="F5" s="84">
        <v>26280</v>
      </c>
      <c r="G5" s="84">
        <v>12604</v>
      </c>
      <c r="I5" s="102"/>
    </row>
    <row r="6" spans="2:9" ht="13.5" thickTop="1" x14ac:dyDescent="0.2">
      <c r="B6" s="213"/>
      <c r="C6" s="11" t="s">
        <v>17</v>
      </c>
      <c r="D6" s="12">
        <f>SUM('b.ogół. i do 30 r.ż.'!E7)</f>
        <v>14901</v>
      </c>
      <c r="E6" s="12">
        <f>SUM('w tym kobiety'!E5)</f>
        <v>7517</v>
      </c>
      <c r="F6" s="48">
        <v>11508</v>
      </c>
      <c r="G6" s="48">
        <v>5522</v>
      </c>
    </row>
    <row r="7" spans="2:9" ht="13.5" thickBot="1" x14ac:dyDescent="0.25">
      <c r="B7" s="202"/>
      <c r="C7" s="14" t="s">
        <v>18</v>
      </c>
      <c r="D7" s="15">
        <f>SUM('b.ogół. i do 30 r.ż.'!E8)</f>
        <v>30251</v>
      </c>
      <c r="E7" s="15">
        <f>SUM('w tym kobiety'!E6)</f>
        <v>14865</v>
      </c>
      <c r="F7" s="49">
        <v>14772</v>
      </c>
      <c r="G7" s="49">
        <v>7082</v>
      </c>
    </row>
    <row r="8" spans="2:9" ht="13.5" customHeight="1" thickTop="1" x14ac:dyDescent="0.2">
      <c r="B8" s="214" t="s">
        <v>53</v>
      </c>
      <c r="C8" s="11" t="s">
        <v>19</v>
      </c>
      <c r="D8" s="12">
        <f>SUM('b.ogół. i do 30 r.ż.'!E9)</f>
        <v>41</v>
      </c>
      <c r="E8" s="12">
        <f>SUM('w tym kobiety'!E7)</f>
        <v>18</v>
      </c>
      <c r="F8" s="48">
        <v>29</v>
      </c>
      <c r="G8" s="48">
        <v>15</v>
      </c>
    </row>
    <row r="9" spans="2:9" x14ac:dyDescent="0.2">
      <c r="B9" s="215"/>
      <c r="C9" s="17" t="s">
        <v>20</v>
      </c>
      <c r="D9" s="18">
        <f>SUM('b.ogół. i do 30 r.ż.'!E10)</f>
        <v>56</v>
      </c>
      <c r="E9" s="18">
        <f>SUM('w tym kobiety'!E8)</f>
        <v>28</v>
      </c>
      <c r="F9" s="50">
        <v>24</v>
      </c>
      <c r="G9" s="50">
        <v>11</v>
      </c>
    </row>
    <row r="10" spans="2:9" x14ac:dyDescent="0.2">
      <c r="B10" s="215"/>
      <c r="C10" s="17" t="s">
        <v>21</v>
      </c>
      <c r="D10" s="18">
        <f>SUM('b.ogół. i do 30 r.ż.'!E11)</f>
        <v>3525</v>
      </c>
      <c r="E10" s="18">
        <f>SUM('w tym kobiety'!E9)</f>
        <v>2400</v>
      </c>
      <c r="F10" s="50">
        <v>2162</v>
      </c>
      <c r="G10" s="50">
        <v>1406</v>
      </c>
    </row>
    <row r="11" spans="2:9" x14ac:dyDescent="0.2">
      <c r="B11" s="215"/>
      <c r="C11" s="17" t="s">
        <v>22</v>
      </c>
      <c r="D11" s="18">
        <f>SUM('b.ogół. i do 30 r.ż.'!E12)</f>
        <v>0</v>
      </c>
      <c r="E11" s="18">
        <f>SUM('w tym kobiety'!E10)</f>
        <v>0</v>
      </c>
      <c r="F11" s="50">
        <v>0</v>
      </c>
      <c r="G11" s="50">
        <v>0</v>
      </c>
    </row>
    <row r="12" spans="2:9" x14ac:dyDescent="0.2">
      <c r="B12" s="215"/>
      <c r="C12" s="17" t="s">
        <v>23</v>
      </c>
      <c r="D12" s="18">
        <f>SUM('b.ogół. i do 30 r.ż.'!E13)</f>
        <v>422</v>
      </c>
      <c r="E12" s="18">
        <f>SUM('w tym kobiety'!E11)</f>
        <v>68</v>
      </c>
      <c r="F12" s="50">
        <v>239</v>
      </c>
      <c r="G12" s="50">
        <v>27</v>
      </c>
    </row>
    <row r="13" spans="2:9" ht="13.5" thickBot="1" x14ac:dyDescent="0.25">
      <c r="B13" s="216"/>
      <c r="C13" s="20" t="s">
        <v>24</v>
      </c>
      <c r="D13" s="21">
        <f>SUM('b.ogół. i do 30 r.ż.'!E14)</f>
        <v>17</v>
      </c>
      <c r="E13" s="21">
        <f>SUM('w tym kobiety'!E12)</f>
        <v>9</v>
      </c>
      <c r="F13" s="53">
        <v>4</v>
      </c>
      <c r="G13" s="53">
        <v>0</v>
      </c>
    </row>
    <row r="14" spans="2:9" ht="20.25" customHeight="1" thickTop="1" x14ac:dyDescent="0.2">
      <c r="B14" s="217" t="s">
        <v>54</v>
      </c>
      <c r="C14" s="218"/>
      <c r="D14" s="23">
        <f>SUM('b.ogół. i do 30 r.ż.'!E15)</f>
        <v>39511</v>
      </c>
      <c r="E14" s="23">
        <f>SUM('w tym kobiety'!E13)</f>
        <v>19347</v>
      </c>
      <c r="F14" s="85">
        <v>22323</v>
      </c>
      <c r="G14" s="85">
        <v>10575</v>
      </c>
    </row>
    <row r="15" spans="2:9" ht="14.25" customHeight="1" thickBot="1" x14ac:dyDescent="0.25">
      <c r="B15" s="219" t="s">
        <v>25</v>
      </c>
      <c r="C15" s="220"/>
      <c r="D15" s="72">
        <f>SUM('b.ogół. i do 30 r.ż.'!E16)</f>
        <v>24715</v>
      </c>
      <c r="E15" s="72">
        <f>SUM('w tym kobiety'!E14)</f>
        <v>11559</v>
      </c>
      <c r="F15" s="86">
        <v>13052</v>
      </c>
      <c r="G15" s="86">
        <v>5814</v>
      </c>
    </row>
    <row r="16" spans="2:9" ht="14.25" customHeight="1" thickTop="1" thickBot="1" x14ac:dyDescent="0.25">
      <c r="B16" s="209" t="s">
        <v>26</v>
      </c>
      <c r="C16" s="210"/>
      <c r="D16" s="25">
        <f>SUM('b.ogół. i do 30 r.ż.'!E17)</f>
        <v>20249</v>
      </c>
      <c r="E16" s="25">
        <f>SUM('w tym kobiety'!E15)</f>
        <v>9507</v>
      </c>
      <c r="F16" s="51">
        <v>10967</v>
      </c>
      <c r="G16" s="51">
        <v>4930</v>
      </c>
    </row>
    <row r="17" spans="2:7" x14ac:dyDescent="0.2">
      <c r="B17" s="198"/>
      <c r="C17" s="27" t="s">
        <v>27</v>
      </c>
      <c r="D17" s="28">
        <f>SUM('b.ogół. i do 30 r.ż.'!E18)</f>
        <v>652</v>
      </c>
      <c r="E17" s="28">
        <f>SUM('w tym kobiety'!E16)</f>
        <v>165</v>
      </c>
      <c r="F17" s="52">
        <v>281</v>
      </c>
      <c r="G17" s="52">
        <v>58</v>
      </c>
    </row>
    <row r="18" spans="2:7" ht="13.5" thickBot="1" x14ac:dyDescent="0.25">
      <c r="B18" s="199"/>
      <c r="C18" s="30" t="s">
        <v>28</v>
      </c>
      <c r="D18" s="31">
        <f>SUM('b.ogół. i do 30 r.ż.'!E19)</f>
        <v>2001</v>
      </c>
      <c r="E18" s="31">
        <f>SUM('w tym kobiety'!E17)</f>
        <v>885</v>
      </c>
      <c r="F18" s="87">
        <v>1121</v>
      </c>
      <c r="G18" s="87">
        <v>473</v>
      </c>
    </row>
    <row r="19" spans="2:7" ht="13.5" customHeight="1" thickBot="1" x14ac:dyDescent="0.25">
      <c r="B19" s="200" t="s">
        <v>29</v>
      </c>
      <c r="C19" s="201"/>
      <c r="D19" s="33">
        <f>SUM('b.ogół. i do 30 r.ż.'!E20)</f>
        <v>4466</v>
      </c>
      <c r="E19" s="33">
        <f>SUM('w tym kobiety'!E18)</f>
        <v>2052</v>
      </c>
      <c r="F19" s="88">
        <v>2085</v>
      </c>
      <c r="G19" s="88">
        <v>884</v>
      </c>
    </row>
    <row r="20" spans="2:7" x14ac:dyDescent="0.2">
      <c r="B20" s="198"/>
      <c r="C20" s="27" t="s">
        <v>30</v>
      </c>
      <c r="D20" s="28">
        <f>SUM('b.ogół. i do 30 r.ż.'!E21)</f>
        <v>1212</v>
      </c>
      <c r="E20" s="28">
        <f>SUM('w tym kobiety'!E19)</f>
        <v>691</v>
      </c>
      <c r="F20" s="52">
        <v>637</v>
      </c>
      <c r="G20" s="52">
        <v>339</v>
      </c>
    </row>
    <row r="21" spans="2:7" x14ac:dyDescent="0.2">
      <c r="B21" s="199"/>
      <c r="C21" s="17" t="s">
        <v>31</v>
      </c>
      <c r="D21" s="18">
        <f>SUM('b.ogół. i do 30 r.ż.'!E22)</f>
        <v>312</v>
      </c>
      <c r="E21" s="18">
        <f>SUM('w tym kobiety'!E20)</f>
        <v>195</v>
      </c>
      <c r="F21" s="50">
        <v>116</v>
      </c>
      <c r="G21" s="50">
        <v>61</v>
      </c>
    </row>
    <row r="22" spans="2:7" x14ac:dyDescent="0.2">
      <c r="B22" s="199"/>
      <c r="C22" s="17" t="s">
        <v>32</v>
      </c>
      <c r="D22" s="18">
        <f>SUM('b.ogół. i do 30 r.ż.'!E23)</f>
        <v>924</v>
      </c>
      <c r="E22" s="18">
        <f>SUM('w tym kobiety'!E21)</f>
        <v>297</v>
      </c>
      <c r="F22" s="50">
        <v>353</v>
      </c>
      <c r="G22" s="50">
        <v>98</v>
      </c>
    </row>
    <row r="23" spans="2:7" ht="13.5" x14ac:dyDescent="0.2">
      <c r="B23" s="199"/>
      <c r="C23" s="56" t="s">
        <v>65</v>
      </c>
      <c r="D23" s="57">
        <f>SUM('b.ogół. i do 30 r.ż.'!E24)</f>
        <v>17</v>
      </c>
      <c r="E23" s="57">
        <f>SUM('w tym kobiety'!E22)</f>
        <v>9</v>
      </c>
      <c r="F23" s="89">
        <v>4</v>
      </c>
      <c r="G23" s="89">
        <v>2</v>
      </c>
    </row>
    <row r="24" spans="2:7" x14ac:dyDescent="0.2">
      <c r="B24" s="199"/>
      <c r="C24" s="17" t="s">
        <v>33</v>
      </c>
      <c r="D24" s="18">
        <f>SUM('b.ogół. i do 30 r.ż.'!E25)</f>
        <v>987</v>
      </c>
      <c r="E24" s="18">
        <f>SUM('w tym kobiety'!E23)</f>
        <v>333</v>
      </c>
      <c r="F24" s="50">
        <v>558</v>
      </c>
      <c r="G24" s="50">
        <v>171</v>
      </c>
    </row>
    <row r="25" spans="2:7" ht="13.5" x14ac:dyDescent="0.2">
      <c r="B25" s="199"/>
      <c r="C25" s="56" t="s">
        <v>66</v>
      </c>
      <c r="D25" s="57">
        <f>SUM('b.ogół. i do 30 r.ż.'!E26)</f>
        <v>901</v>
      </c>
      <c r="E25" s="57">
        <f>SUM('w tym kobiety'!E24)</f>
        <v>481</v>
      </c>
      <c r="F25" s="89">
        <v>356</v>
      </c>
      <c r="G25" s="89">
        <v>195</v>
      </c>
    </row>
    <row r="26" spans="2:7" ht="12.75" customHeight="1" x14ac:dyDescent="0.2">
      <c r="B26" s="199"/>
      <c r="C26" s="56" t="s">
        <v>67</v>
      </c>
      <c r="D26" s="57">
        <f>SUM('b.ogół. i do 30 r.ż.'!E27)</f>
        <v>76</v>
      </c>
      <c r="E26" s="57">
        <f>SUM('w tym kobiety'!E25)</f>
        <v>33</v>
      </c>
      <c r="F26" s="89">
        <v>39</v>
      </c>
      <c r="G26" s="89">
        <v>11</v>
      </c>
    </row>
    <row r="27" spans="2:7" x14ac:dyDescent="0.2">
      <c r="B27" s="199"/>
      <c r="C27" s="35" t="s">
        <v>34</v>
      </c>
      <c r="D27" s="36">
        <f>SUM('b.ogół. i do 30 r.ż.'!E28)</f>
        <v>0</v>
      </c>
      <c r="E27" s="36">
        <f>SUM('w tym kobiety'!E26)</f>
        <v>0</v>
      </c>
      <c r="F27" s="90">
        <v>0</v>
      </c>
      <c r="G27" s="90">
        <v>0</v>
      </c>
    </row>
    <row r="28" spans="2:7" ht="16.5" customHeight="1" x14ac:dyDescent="0.2">
      <c r="B28" s="199"/>
      <c r="C28" s="35" t="s">
        <v>46</v>
      </c>
      <c r="D28" s="36">
        <f>SUM('b.ogół. i do 30 r.ż.'!E29)</f>
        <v>0</v>
      </c>
      <c r="E28" s="36">
        <f>SUM('w tym kobiety'!E27)</f>
        <v>0</v>
      </c>
      <c r="F28" s="90">
        <v>0</v>
      </c>
      <c r="G28" s="90">
        <v>0</v>
      </c>
    </row>
    <row r="29" spans="2:7" ht="15.75" customHeight="1" x14ac:dyDescent="0.2">
      <c r="B29" s="199"/>
      <c r="C29" s="35" t="s">
        <v>47</v>
      </c>
      <c r="D29" s="36">
        <f>SUM('b.ogół. i do 30 r.ż.'!E30)</f>
        <v>0</v>
      </c>
      <c r="E29" s="36">
        <f>SUM('w tym kobiety'!E28)</f>
        <v>0</v>
      </c>
      <c r="F29" s="90">
        <v>0</v>
      </c>
      <c r="G29" s="90">
        <v>0</v>
      </c>
    </row>
    <row r="30" spans="2:7" ht="33.75" customHeight="1" x14ac:dyDescent="0.2">
      <c r="B30" s="199"/>
      <c r="C30" s="68" t="s">
        <v>68</v>
      </c>
      <c r="D30" s="127"/>
      <c r="E30" s="128"/>
      <c r="F30" s="125"/>
      <c r="G30" s="126"/>
    </row>
    <row r="31" spans="2:7" ht="12.75" customHeight="1" thickBot="1" x14ac:dyDescent="0.25">
      <c r="B31" s="202"/>
      <c r="C31" s="20" t="s">
        <v>35</v>
      </c>
      <c r="D31" s="21">
        <f>SUM('b.ogół. i do 30 r.ż.'!E32)</f>
        <v>54</v>
      </c>
      <c r="E31" s="21">
        <f>SUM('w tym kobiety'!E30)</f>
        <v>22</v>
      </c>
      <c r="F31" s="53">
        <v>26</v>
      </c>
      <c r="G31" s="53">
        <v>9</v>
      </c>
    </row>
    <row r="32" spans="2:7" ht="15" customHeight="1" thickTop="1" x14ac:dyDescent="0.2">
      <c r="B32" s="229" t="s">
        <v>72</v>
      </c>
      <c r="C32" s="230"/>
      <c r="D32" s="74">
        <f>SUM('b.ogół. i do 30 r.ż.'!E33)</f>
        <v>409</v>
      </c>
      <c r="E32" s="74">
        <f>SUM('w tym kobiety'!E31)</f>
        <v>67</v>
      </c>
      <c r="F32" s="91">
        <v>228</v>
      </c>
      <c r="G32" s="91">
        <v>27</v>
      </c>
    </row>
    <row r="33" spans="2:7" ht="15.75" customHeight="1" x14ac:dyDescent="0.2">
      <c r="B33" s="168" t="s">
        <v>70</v>
      </c>
      <c r="C33" s="169"/>
      <c r="D33" s="59">
        <f>SUM('b.ogół. i do 30 r.ż.'!E34)</f>
        <v>211</v>
      </c>
      <c r="E33" s="59">
        <f>SUM('w tym kobiety'!E32)</f>
        <v>33</v>
      </c>
      <c r="F33" s="92">
        <v>137</v>
      </c>
      <c r="G33" s="92">
        <v>18</v>
      </c>
    </row>
    <row r="34" spans="2:7" ht="24.75" customHeight="1" x14ac:dyDescent="0.2">
      <c r="B34" s="227" t="s">
        <v>59</v>
      </c>
      <c r="C34" s="228"/>
      <c r="D34" s="76">
        <f>SUM('b.ogół. i do 30 r.ż.'!E35)</f>
        <v>3963</v>
      </c>
      <c r="E34" s="76">
        <f>SUM('w tym kobiety'!E33)</f>
        <v>2623</v>
      </c>
      <c r="F34" s="93">
        <v>2604</v>
      </c>
      <c r="G34" s="93">
        <v>1674</v>
      </c>
    </row>
    <row r="35" spans="2:7" ht="15" customHeight="1" x14ac:dyDescent="0.2">
      <c r="B35" s="168" t="s">
        <v>71</v>
      </c>
      <c r="C35" s="169"/>
      <c r="D35" s="57">
        <f>SUM('b.ogół. i do 30 r.ż.'!E36)</f>
        <v>12</v>
      </c>
      <c r="E35" s="57">
        <f>SUM('w tym kobiety'!E34)</f>
        <v>9</v>
      </c>
      <c r="F35" s="89">
        <v>6</v>
      </c>
      <c r="G35" s="89">
        <v>5</v>
      </c>
    </row>
    <row r="36" spans="2:7" ht="17.25" customHeight="1" thickBot="1" x14ac:dyDescent="0.25">
      <c r="B36" s="221" t="s">
        <v>51</v>
      </c>
      <c r="C36" s="222"/>
      <c r="D36" s="78">
        <f>SUM('b.ogół. i do 30 r.ż.'!E37)</f>
        <v>0</v>
      </c>
      <c r="E36" s="78">
        <f>SUM('w tym kobiety'!E35)</f>
        <v>0</v>
      </c>
      <c r="F36" s="94">
        <v>0</v>
      </c>
      <c r="G36" s="94">
        <v>0</v>
      </c>
    </row>
    <row r="37" spans="2:7" ht="16.5" customHeight="1" thickTop="1" x14ac:dyDescent="0.2">
      <c r="B37" s="223" t="s">
        <v>36</v>
      </c>
      <c r="C37" s="224"/>
      <c r="D37" s="80">
        <f>SUM('b.ogół. i do 30 r.ż.'!E38)</f>
        <v>24</v>
      </c>
      <c r="E37" s="80">
        <f>SUM('w tym kobiety'!E36)</f>
        <v>12</v>
      </c>
      <c r="F37" s="95">
        <v>6</v>
      </c>
      <c r="G37" s="95">
        <v>3</v>
      </c>
    </row>
    <row r="38" spans="2:7" ht="18" customHeight="1" thickBot="1" x14ac:dyDescent="0.25">
      <c r="B38" s="180" t="s">
        <v>48</v>
      </c>
      <c r="C38" s="181"/>
      <c r="D38" s="38">
        <f>SUM('b.ogół. i do 30 r.ż.'!E39)</f>
        <v>1</v>
      </c>
      <c r="E38" s="38">
        <f>SUM('w tym kobiety'!E37)</f>
        <v>0</v>
      </c>
      <c r="F38" s="54">
        <v>0</v>
      </c>
      <c r="G38" s="54">
        <v>0</v>
      </c>
    </row>
    <row r="39" spans="2:7" ht="18" customHeight="1" thickTop="1" thickBot="1" x14ac:dyDescent="0.25">
      <c r="B39" s="225" t="s">
        <v>37</v>
      </c>
      <c r="C39" s="226"/>
      <c r="D39" s="72">
        <f>SUM('b.ogół. i do 30 r.ż.'!E40)</f>
        <v>0</v>
      </c>
      <c r="E39" s="72">
        <f>SUM('w tym kobiety'!E38)</f>
        <v>0</v>
      </c>
      <c r="F39" s="86">
        <v>0</v>
      </c>
      <c r="G39" s="86">
        <v>0</v>
      </c>
    </row>
    <row r="40" spans="2:7" ht="25.5" customHeight="1" thickTop="1" thickBot="1" x14ac:dyDescent="0.25">
      <c r="B40" s="186" t="s">
        <v>38</v>
      </c>
      <c r="C40" s="187"/>
      <c r="D40" s="40">
        <f>SUM('b.ogół. i do 30 r.ż.'!E41)</f>
        <v>400</v>
      </c>
      <c r="E40" s="40">
        <f>SUM('w tym kobiety'!E39)</f>
        <v>156</v>
      </c>
      <c r="F40" s="96">
        <v>252</v>
      </c>
      <c r="G40" s="96">
        <v>104</v>
      </c>
    </row>
    <row r="41" spans="2:7" ht="16.5" customHeight="1" thickBot="1" x14ac:dyDescent="0.25">
      <c r="B41" s="188" t="s">
        <v>39</v>
      </c>
      <c r="C41" s="189"/>
      <c r="D41" s="40" t="s">
        <v>91</v>
      </c>
      <c r="E41" s="40" t="s">
        <v>91</v>
      </c>
      <c r="F41" s="96" t="s">
        <v>91</v>
      </c>
      <c r="G41" s="96" t="s">
        <v>91</v>
      </c>
    </row>
    <row r="42" spans="2:7" ht="15.75" customHeight="1" thickBot="1" x14ac:dyDescent="0.25">
      <c r="B42" s="188" t="s">
        <v>40</v>
      </c>
      <c r="C42" s="189"/>
      <c r="D42" s="40">
        <f>SUM('b.ogół. i do 30 r.ż.'!E43)</f>
        <v>4095</v>
      </c>
      <c r="E42" s="40">
        <f>SUM('w tym kobiety'!E41)</f>
        <v>1507</v>
      </c>
      <c r="F42" s="96">
        <v>2675</v>
      </c>
      <c r="G42" s="96">
        <v>1027</v>
      </c>
    </row>
    <row r="43" spans="2:7" ht="14.25" customHeight="1" thickBot="1" x14ac:dyDescent="0.25">
      <c r="B43" s="190" t="s">
        <v>41</v>
      </c>
      <c r="C43" s="191"/>
      <c r="D43" s="42">
        <f>SUM('b.ogół. i do 30 r.ż.'!E44)</f>
        <v>3560</v>
      </c>
      <c r="E43" s="42">
        <f>SUM('w tym kobiety'!E42)</f>
        <v>2156</v>
      </c>
      <c r="F43" s="97">
        <v>2105</v>
      </c>
      <c r="G43" s="97">
        <v>1216</v>
      </c>
    </row>
    <row r="44" spans="2:7" ht="18" customHeight="1" thickTop="1" x14ac:dyDescent="0.2">
      <c r="B44" s="192" t="s">
        <v>42</v>
      </c>
      <c r="C44" s="193"/>
      <c r="D44" s="31">
        <f>SUM('b.ogół. i do 30 r.ż.'!E45)</f>
        <v>501</v>
      </c>
      <c r="E44" s="31">
        <f>SUM('w tym kobiety'!E43)</f>
        <v>288</v>
      </c>
      <c r="F44" s="87">
        <v>461</v>
      </c>
      <c r="G44" s="87">
        <v>255</v>
      </c>
    </row>
    <row r="45" spans="2:7" ht="18" customHeight="1" x14ac:dyDescent="0.2">
      <c r="B45" s="170" t="s">
        <v>61</v>
      </c>
      <c r="C45" s="171"/>
      <c r="D45" s="129"/>
      <c r="E45" s="130"/>
      <c r="F45" s="131"/>
      <c r="G45" s="131"/>
    </row>
    <row r="46" spans="2:7" ht="18.75" customHeight="1" x14ac:dyDescent="0.2">
      <c r="B46" s="194" t="s">
        <v>43</v>
      </c>
      <c r="C46" s="195"/>
      <c r="D46" s="31">
        <f>SUM('b.ogół. i do 30 r.ż.'!E47)</f>
        <v>44</v>
      </c>
      <c r="E46" s="31">
        <f>SUM('w tym kobiety'!E45)</f>
        <v>18</v>
      </c>
      <c r="F46" s="87">
        <v>26</v>
      </c>
      <c r="G46" s="87">
        <v>9</v>
      </c>
    </row>
    <row r="47" spans="2:7" ht="17.25" customHeight="1" x14ac:dyDescent="0.2">
      <c r="B47" s="172" t="s">
        <v>62</v>
      </c>
      <c r="C47" s="173"/>
      <c r="D47" s="132"/>
      <c r="E47" s="133"/>
      <c r="F47" s="134"/>
      <c r="G47" s="134"/>
    </row>
    <row r="48" spans="2:7" ht="18" customHeight="1" thickBot="1" x14ac:dyDescent="0.25">
      <c r="B48" s="174" t="s">
        <v>44</v>
      </c>
      <c r="C48" s="175"/>
      <c r="D48" s="15">
        <f>SUM('b.ogół. i do 30 r.ż.'!E49)</f>
        <v>1800</v>
      </c>
      <c r="E48" s="15">
        <f>SUM('w tym kobiety'!E47)</f>
        <v>961</v>
      </c>
      <c r="F48" s="49">
        <v>914</v>
      </c>
      <c r="G48" s="49">
        <v>446</v>
      </c>
    </row>
    <row r="49" spans="2:7" ht="9.75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55</v>
      </c>
      <c r="C50" s="5"/>
      <c r="D50" s="5"/>
      <c r="E50" s="5"/>
      <c r="F50" s="5"/>
      <c r="G50" s="5"/>
    </row>
    <row r="51" spans="2:7" ht="13.5" thickBot="1" x14ac:dyDescent="0.25">
      <c r="B51" s="184" t="s">
        <v>74</v>
      </c>
      <c r="C51" s="185"/>
      <c r="D51" s="64">
        <f>SUM(D40:D43)</f>
        <v>8055</v>
      </c>
      <c r="E51" s="64">
        <f>SUM(E40:E43)</f>
        <v>3819</v>
      </c>
      <c r="F51" s="82">
        <f>SUM(F40:F43)</f>
        <v>5032</v>
      </c>
      <c r="G51" s="82">
        <f>SUM(G40:G43)</f>
        <v>2347</v>
      </c>
    </row>
    <row r="52" spans="2:7" ht="15.75" thickBot="1" x14ac:dyDescent="0.3">
      <c r="B52" s="6" t="s">
        <v>63</v>
      </c>
      <c r="C52" s="5"/>
      <c r="D52" s="5"/>
      <c r="E52" s="5"/>
      <c r="F52" s="5"/>
      <c r="G52" s="5"/>
    </row>
    <row r="53" spans="2:7" ht="13.5" thickBot="1" x14ac:dyDescent="0.25">
      <c r="B53" s="166" t="s">
        <v>64</v>
      </c>
      <c r="C53" s="167"/>
      <c r="D53" s="66">
        <f>SUM(D23,D25:D26,D33,D35)</f>
        <v>1217</v>
      </c>
      <c r="E53" s="66">
        <f>SUM(E23,E25:E26,E33,E35)</f>
        <v>565</v>
      </c>
      <c r="F53" s="83">
        <f>SUM(F23,F25:F26,F33,F35)</f>
        <v>542</v>
      </c>
      <c r="G53" s="83">
        <f>SUM(G23,G25:G26,G33,G35)</f>
        <v>231</v>
      </c>
    </row>
    <row r="54" spans="2:7" ht="13.5" thickBot="1" x14ac:dyDescent="0.25">
      <c r="B54" s="166" t="s">
        <v>73</v>
      </c>
      <c r="C54" s="167"/>
      <c r="D54" s="66">
        <f>SUM(D23,D25:D26)</f>
        <v>994</v>
      </c>
      <c r="E54" s="66">
        <f t="shared" ref="E54:F54" si="0">SUM(E23,E25:E26)</f>
        <v>523</v>
      </c>
      <c r="F54" s="83">
        <f t="shared" si="0"/>
        <v>399</v>
      </c>
      <c r="G54" s="83">
        <f>SUM(G23,G25:G26)</f>
        <v>208</v>
      </c>
    </row>
    <row r="55" spans="2:7" ht="16.5" customHeight="1" x14ac:dyDescent="0.25">
      <c r="B55" s="101" t="str">
        <f>T('b.ogół. i do 30 r.ż.'!B56)</f>
        <v>*   Liczby zawarte w zestawieniu - za 2020 rok.</v>
      </c>
      <c r="C55" s="101"/>
      <c r="D55" s="5"/>
      <c r="E55" s="5"/>
      <c r="F55" s="5"/>
    </row>
    <row r="56" spans="2:7" ht="16.5" customHeight="1" x14ac:dyDescent="0.25">
      <c r="B56" s="103" t="s">
        <v>77</v>
      </c>
      <c r="C56" s="101" t="s">
        <v>69</v>
      </c>
      <c r="D56" s="5"/>
      <c r="E56" s="5"/>
      <c r="F56" s="5"/>
    </row>
    <row r="57" spans="2:7" ht="15.75" customHeight="1" x14ac:dyDescent="0.25">
      <c r="B57" s="103">
        <v>2</v>
      </c>
      <c r="C57" s="101" t="s">
        <v>80</v>
      </c>
      <c r="D57" s="5"/>
      <c r="E57" s="5"/>
      <c r="F57" s="5"/>
    </row>
    <row r="58" spans="2:7" ht="15" customHeight="1" x14ac:dyDescent="0.25">
      <c r="B58" s="103">
        <v>3</v>
      </c>
      <c r="C58" s="101" t="s">
        <v>81</v>
      </c>
      <c r="D58" s="5"/>
      <c r="E58" s="5"/>
      <c r="F58" s="5"/>
    </row>
    <row r="59" spans="2:7" ht="16.5" customHeight="1" x14ac:dyDescent="0.25">
      <c r="B59" s="103">
        <v>4</v>
      </c>
      <c r="C59" s="101" t="s">
        <v>56</v>
      </c>
      <c r="D59" s="5"/>
      <c r="E59" s="5"/>
      <c r="F59" s="5"/>
    </row>
    <row r="60" spans="2:7" ht="18" customHeight="1" x14ac:dyDescent="0.25">
      <c r="B60" s="103">
        <v>5</v>
      </c>
      <c r="C60" s="101" t="s">
        <v>57</v>
      </c>
      <c r="D60" s="5"/>
      <c r="E60" s="5"/>
      <c r="F60" s="5"/>
    </row>
    <row r="61" spans="2:7" ht="15" x14ac:dyDescent="0.25">
      <c r="B61" s="101"/>
      <c r="C61" s="104" t="s">
        <v>86</v>
      </c>
      <c r="D61" s="5"/>
      <c r="E61" s="5"/>
      <c r="F61" s="5"/>
    </row>
    <row r="62" spans="2:7" ht="15" x14ac:dyDescent="0.25">
      <c r="B62" s="101"/>
      <c r="C62" s="104" t="s">
        <v>87</v>
      </c>
      <c r="D62" s="5"/>
      <c r="E62" s="5"/>
      <c r="F62" s="5"/>
    </row>
    <row r="63" spans="2:7" ht="15" x14ac:dyDescent="0.25">
      <c r="B63" s="4" t="s">
        <v>91</v>
      </c>
      <c r="C63" s="121" t="s">
        <v>95</v>
      </c>
      <c r="D63" s="5"/>
      <c r="E63" s="5"/>
      <c r="F63" s="5"/>
    </row>
  </sheetData>
  <mergeCells count="34"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20:B31"/>
    <mergeCell ref="B15:C15"/>
    <mergeCell ref="B16:C16"/>
    <mergeCell ref="B17:B18"/>
    <mergeCell ref="B19:C19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45:C45"/>
    <mergeCell ref="B46:C46"/>
    <mergeCell ref="B47:C47"/>
    <mergeCell ref="B48:C48"/>
    <mergeCell ref="B51:C51"/>
    <mergeCell ref="B53:C53"/>
    <mergeCell ref="B54:C54"/>
  </mergeCells>
  <printOptions horizontalCentered="1" verticalCentered="1"/>
  <pageMargins left="0" right="0" top="0" bottom="0" header="0" footer="0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22"/>
  <sheetViews>
    <sheetView zoomScale="150" zoomScaleNormal="150" workbookViewId="0">
      <selection activeCell="B1" sqref="B1"/>
    </sheetView>
  </sheetViews>
  <sheetFormatPr defaultRowHeight="15" x14ac:dyDescent="0.25"/>
  <cols>
    <col min="1" max="1" width="1.5703125" style="1" customWidth="1"/>
    <col min="2" max="2" width="25.85546875" style="1" customWidth="1"/>
    <col min="3" max="3" width="8.42578125" style="1" customWidth="1"/>
    <col min="4" max="4" width="8.7109375" style="1" customWidth="1"/>
    <col min="5" max="5" width="9" style="1" customWidth="1"/>
    <col min="6" max="6" width="8.42578125" style="1" customWidth="1"/>
    <col min="7" max="7" width="8.5703125" style="1" customWidth="1"/>
    <col min="8" max="8" width="8.85546875" style="1" customWidth="1"/>
    <col min="9" max="9" width="8.5703125" style="1" customWidth="1"/>
    <col min="10" max="10" width="8.85546875" style="1" customWidth="1"/>
    <col min="11" max="16384" width="9.140625" style="1"/>
  </cols>
  <sheetData>
    <row r="1" spans="2:10" ht="13.5" customHeight="1" x14ac:dyDescent="0.25">
      <c r="B1" s="6" t="s">
        <v>96</v>
      </c>
      <c r="C1" s="4"/>
      <c r="D1" s="4"/>
      <c r="E1" s="4"/>
      <c r="F1" s="4"/>
      <c r="G1" s="4"/>
      <c r="H1" s="4"/>
      <c r="I1" s="4"/>
      <c r="J1" s="4"/>
    </row>
    <row r="2" spans="2:10" ht="12.75" customHeight="1" thickBot="1" x14ac:dyDescent="0.3">
      <c r="B2" s="45" t="s">
        <v>97</v>
      </c>
      <c r="C2" s="4"/>
      <c r="D2" s="4"/>
      <c r="E2" s="4"/>
      <c r="F2" s="4"/>
      <c r="G2" s="4"/>
      <c r="H2" s="4"/>
      <c r="I2" s="4"/>
      <c r="J2" s="4"/>
    </row>
    <row r="3" spans="2:10" ht="15.75" customHeight="1" x14ac:dyDescent="0.25">
      <c r="B3" s="141" t="s">
        <v>0</v>
      </c>
      <c r="C3" s="248" t="s">
        <v>2</v>
      </c>
      <c r="D3" s="249"/>
      <c r="E3" s="252"/>
      <c r="F3" s="253"/>
      <c r="G3" s="258" t="s">
        <v>4</v>
      </c>
      <c r="H3" s="258"/>
      <c r="I3" s="258"/>
      <c r="J3" s="259"/>
    </row>
    <row r="4" spans="2:10" ht="20.25" customHeight="1" x14ac:dyDescent="0.25">
      <c r="B4" s="142" t="s">
        <v>1</v>
      </c>
      <c r="C4" s="250"/>
      <c r="D4" s="251"/>
      <c r="E4" s="254" t="s">
        <v>3</v>
      </c>
      <c r="F4" s="255"/>
      <c r="G4" s="260" t="s">
        <v>90</v>
      </c>
      <c r="H4" s="260"/>
      <c r="I4" s="260"/>
      <c r="J4" s="261"/>
    </row>
    <row r="5" spans="2:10" ht="14.25" customHeight="1" x14ac:dyDescent="0.25">
      <c r="B5" s="143"/>
      <c r="C5" s="250"/>
      <c r="D5" s="251"/>
      <c r="E5" s="256"/>
      <c r="F5" s="257"/>
      <c r="G5" s="262" t="s">
        <v>5</v>
      </c>
      <c r="H5" s="263"/>
      <c r="I5" s="263" t="s">
        <v>6</v>
      </c>
      <c r="J5" s="265"/>
    </row>
    <row r="6" spans="2:10" ht="11.25" customHeight="1" x14ac:dyDescent="0.25">
      <c r="B6" s="143"/>
      <c r="C6" s="250"/>
      <c r="D6" s="251"/>
      <c r="E6" s="256"/>
      <c r="F6" s="257"/>
      <c r="G6" s="251"/>
      <c r="H6" s="264"/>
      <c r="I6" s="264" t="s">
        <v>7</v>
      </c>
      <c r="J6" s="266"/>
    </row>
    <row r="7" spans="2:10" ht="11.25" customHeight="1" x14ac:dyDescent="0.25">
      <c r="B7" s="143"/>
      <c r="C7" s="242" t="s">
        <v>84</v>
      </c>
      <c r="D7" s="243"/>
      <c r="E7" s="243"/>
      <c r="F7" s="244"/>
      <c r="G7" s="245" t="s">
        <v>85</v>
      </c>
      <c r="H7" s="246"/>
      <c r="I7" s="246"/>
      <c r="J7" s="247"/>
    </row>
    <row r="8" spans="2:10" ht="16.5" customHeight="1" thickBot="1" x14ac:dyDescent="0.3">
      <c r="B8" s="155"/>
      <c r="C8" s="159" t="s">
        <v>8</v>
      </c>
      <c r="D8" s="157" t="s">
        <v>9</v>
      </c>
      <c r="E8" s="157" t="s">
        <v>8</v>
      </c>
      <c r="F8" s="158" t="s">
        <v>9</v>
      </c>
      <c r="G8" s="156" t="s">
        <v>8</v>
      </c>
      <c r="H8" s="157" t="s">
        <v>9</v>
      </c>
      <c r="I8" s="157" t="s">
        <v>8</v>
      </c>
      <c r="J8" s="158" t="s">
        <v>9</v>
      </c>
    </row>
    <row r="9" spans="2:10" ht="31.5" customHeight="1" x14ac:dyDescent="0.25">
      <c r="B9" s="151" t="s">
        <v>5</v>
      </c>
      <c r="C9" s="152">
        <v>99420</v>
      </c>
      <c r="D9" s="152">
        <v>48111</v>
      </c>
      <c r="E9" s="152">
        <v>55891</v>
      </c>
      <c r="F9" s="153">
        <v>26520</v>
      </c>
      <c r="G9" s="154">
        <v>84036</v>
      </c>
      <c r="H9" s="152">
        <v>44433</v>
      </c>
      <c r="I9" s="152">
        <v>13718</v>
      </c>
      <c r="J9" s="153">
        <v>7175</v>
      </c>
    </row>
    <row r="10" spans="2:10" ht="29.25" customHeight="1" x14ac:dyDescent="0.25">
      <c r="B10" s="144" t="s">
        <v>10</v>
      </c>
      <c r="C10" s="138">
        <v>45152</v>
      </c>
      <c r="D10" s="135">
        <v>22382</v>
      </c>
      <c r="E10" s="135">
        <v>24715</v>
      </c>
      <c r="F10" s="139">
        <v>11559</v>
      </c>
      <c r="G10" s="136">
        <v>24130</v>
      </c>
      <c r="H10" s="135">
        <v>13535</v>
      </c>
      <c r="I10" s="135">
        <v>3399</v>
      </c>
      <c r="J10" s="139">
        <v>1940</v>
      </c>
    </row>
    <row r="11" spans="2:10" ht="28.5" customHeight="1" x14ac:dyDescent="0.25">
      <c r="B11" s="144" t="s">
        <v>11</v>
      </c>
      <c r="C11" s="138">
        <v>26280</v>
      </c>
      <c r="D11" s="135">
        <v>12604</v>
      </c>
      <c r="E11" s="135">
        <v>13052</v>
      </c>
      <c r="F11" s="139">
        <v>5814</v>
      </c>
      <c r="G11" s="136">
        <v>11656</v>
      </c>
      <c r="H11" s="135">
        <v>5927</v>
      </c>
      <c r="I11" s="135">
        <v>1054</v>
      </c>
      <c r="J11" s="139">
        <v>496</v>
      </c>
    </row>
    <row r="12" spans="2:10" ht="24" customHeight="1" x14ac:dyDescent="0.25">
      <c r="B12" s="145" t="s">
        <v>75</v>
      </c>
      <c r="C12" s="99">
        <f>SUM(C10/C9*100)</f>
        <v>45.41540937437135</v>
      </c>
      <c r="D12" s="100">
        <f t="shared" ref="D12:J12" si="0">SUM(D10/D9*100)</f>
        <v>46.52158550019746</v>
      </c>
      <c r="E12" s="100">
        <f t="shared" si="0"/>
        <v>44.219999642160637</v>
      </c>
      <c r="F12" s="140">
        <f>SUM(F10/F9*100)</f>
        <v>43.585972850678736</v>
      </c>
      <c r="G12" s="137">
        <f t="shared" si="0"/>
        <v>28.713884525679472</v>
      </c>
      <c r="H12" s="100">
        <f t="shared" si="0"/>
        <v>30.461593860419057</v>
      </c>
      <c r="I12" s="100">
        <f t="shared" si="0"/>
        <v>24.777664382563056</v>
      </c>
      <c r="J12" s="140">
        <f t="shared" si="0"/>
        <v>27.038327526132406</v>
      </c>
    </row>
    <row r="13" spans="2:10" ht="26.25" customHeight="1" thickBot="1" x14ac:dyDescent="0.3">
      <c r="B13" s="146" t="s">
        <v>76</v>
      </c>
      <c r="C13" s="147">
        <f>SUM(C11/C9*100)</f>
        <v>26.433313216656607</v>
      </c>
      <c r="D13" s="148">
        <f t="shared" ref="D13:J13" si="1">SUM(D11/D9*100)</f>
        <v>26.197751034067053</v>
      </c>
      <c r="E13" s="148">
        <f t="shared" si="1"/>
        <v>23.352597019198083</v>
      </c>
      <c r="F13" s="149">
        <f>SUM(F11/F9*100)</f>
        <v>21.923076923076923</v>
      </c>
      <c r="G13" s="150">
        <f t="shared" si="1"/>
        <v>13.870246085011187</v>
      </c>
      <c r="H13" s="148">
        <f t="shared" si="1"/>
        <v>13.339184840096324</v>
      </c>
      <c r="I13" s="148">
        <f t="shared" si="1"/>
        <v>7.6833357632307919</v>
      </c>
      <c r="J13" s="149">
        <f t="shared" si="1"/>
        <v>6.9128919860627178</v>
      </c>
    </row>
    <row r="14" spans="2:10" ht="12.75" customHeight="1" x14ac:dyDescent="0.25">
      <c r="B14" s="98" t="s">
        <v>78</v>
      </c>
      <c r="C14" s="107" t="str">
        <f>T('b.ogół. i do 30 r.ż.'!B56)</f>
        <v>*   Liczby zawarte w zestawieniu - za 2020 rok.</v>
      </c>
    </row>
    <row r="15" spans="2:10" ht="13.5" customHeight="1" x14ac:dyDescent="0.25">
      <c r="B15" s="98" t="s">
        <v>79</v>
      </c>
      <c r="C15" s="106" t="s">
        <v>102</v>
      </c>
    </row>
    <row r="16" spans="2:10" ht="15" customHeight="1" x14ac:dyDescent="0.25">
      <c r="C16" s="98" t="s">
        <v>99</v>
      </c>
      <c r="D16"/>
    </row>
    <row r="17" spans="2:5" ht="12" customHeight="1" x14ac:dyDescent="0.25">
      <c r="B17" s="163" t="s">
        <v>98</v>
      </c>
      <c r="C17"/>
    </row>
    <row r="18" spans="2:5" ht="11.25" customHeight="1" x14ac:dyDescent="0.25">
      <c r="B18" s="164" t="s">
        <v>103</v>
      </c>
      <c r="C18" s="119"/>
    </row>
    <row r="19" spans="2:5" ht="10.5" customHeight="1" x14ac:dyDescent="0.25">
      <c r="B19" s="105"/>
      <c r="C19" s="119"/>
    </row>
    <row r="20" spans="2:5" x14ac:dyDescent="0.25">
      <c r="C20" s="119"/>
    </row>
    <row r="21" spans="2:5" x14ac:dyDescent="0.25">
      <c r="C21" s="119"/>
      <c r="E21"/>
    </row>
    <row r="22" spans="2:5" x14ac:dyDescent="0.25">
      <c r="C22" s="120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b.ogół. i do 30 r.ż.</vt:lpstr>
      <vt:lpstr>w tym kobiety</vt:lpstr>
      <vt:lpstr>akt.for. do 30 i 25 r.ż.</vt:lpstr>
      <vt:lpstr>bez do 30 i 25 r.ż.</vt:lpstr>
      <vt:lpstr>'bez do 30 i 25 r.ż.'!OLE_LINK1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2021-01-22T12:49:05Z</cp:lastPrinted>
  <dcterms:created xsi:type="dcterms:W3CDTF">2017-09-15T11:17:22Z</dcterms:created>
  <dcterms:modified xsi:type="dcterms:W3CDTF">2021-01-26T12:23:07Z</dcterms:modified>
</cp:coreProperties>
</file>